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USER\Desktop\Election 2024 RA JLB\"/>
    </mc:Choice>
  </mc:AlternateContent>
  <xr:revisionPtr revIDLastSave="0" documentId="13_ncr:1_{C98143B1-17E7-443D-BF95-D59D0EFF7BE3}" xr6:coauthVersionLast="47" xr6:coauthVersionMax="47" xr10:uidLastSave="{00000000-0000-0000-0000-000000000000}"/>
  <bookViews>
    <workbookView xWindow="-120" yWindow="-120" windowWidth="20730" windowHeight="11040" xr2:uid="{00000000-000D-0000-FFFF-FFFF00000000}"/>
  </bookViews>
  <sheets>
    <sheet name="PTA 2025 RA-JL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17" i="1" l="1"/>
  <c r="C125" i="1" l="1"/>
  <c r="C85" i="1"/>
  <c r="F88" i="1"/>
  <c r="D85" i="1"/>
  <c r="D311" i="1" l="1"/>
  <c r="C311" i="1"/>
  <c r="C318" i="1" s="1"/>
  <c r="D304" i="1"/>
  <c r="D318" i="1" s="1"/>
  <c r="C304" i="1"/>
  <c r="D290" i="1"/>
  <c r="C290" i="1"/>
  <c r="D283" i="1"/>
  <c r="C283" i="1"/>
  <c r="D276" i="1"/>
  <c r="C276" i="1"/>
  <c r="D269" i="1"/>
  <c r="C269" i="1"/>
  <c r="D262" i="1"/>
  <c r="C262" i="1"/>
  <c r="F261" i="1"/>
  <c r="F260" i="1"/>
  <c r="F259" i="1"/>
  <c r="F258" i="1"/>
  <c r="F257" i="1"/>
  <c r="F256" i="1"/>
  <c r="D255" i="1"/>
  <c r="C255" i="1"/>
  <c r="F253" i="1"/>
  <c r="D248" i="1"/>
  <c r="C248" i="1"/>
  <c r="F254" i="1"/>
  <c r="F252" i="1"/>
  <c r="F251" i="1"/>
  <c r="F250" i="1"/>
  <c r="F249" i="1"/>
  <c r="F248" i="1" s="1"/>
  <c r="D241" i="1"/>
  <c r="C241" i="1"/>
  <c r="D234" i="1"/>
  <c r="C234" i="1"/>
  <c r="F239" i="1"/>
  <c r="D223" i="1"/>
  <c r="C223" i="1"/>
  <c r="D217" i="1"/>
  <c r="D211" i="1"/>
  <c r="C211" i="1"/>
  <c r="D205" i="1"/>
  <c r="C205" i="1"/>
  <c r="C229" i="1" s="1"/>
  <c r="D199" i="1"/>
  <c r="C199" i="1"/>
  <c r="E193" i="1"/>
  <c r="D193" i="1"/>
  <c r="C193" i="1"/>
  <c r="E131" i="1"/>
  <c r="D131" i="1"/>
  <c r="C131" i="1"/>
  <c r="F135" i="1"/>
  <c r="F134" i="1"/>
  <c r="F133" i="1"/>
  <c r="F132" i="1"/>
  <c r="D181" i="1"/>
  <c r="C181" i="1"/>
  <c r="C188" i="1" s="1"/>
  <c r="D174" i="1"/>
  <c r="C174" i="1"/>
  <c r="E169" i="1"/>
  <c r="D169" i="1"/>
  <c r="D188" i="1" s="1"/>
  <c r="C169" i="1"/>
  <c r="E164" i="1"/>
  <c r="D164" i="1"/>
  <c r="C164" i="1"/>
  <c r="E160" i="1"/>
  <c r="D160" i="1"/>
  <c r="C160" i="1"/>
  <c r="D154" i="1"/>
  <c r="C154" i="1"/>
  <c r="C147" i="1"/>
  <c r="D147" i="1"/>
  <c r="D125" i="1"/>
  <c r="D112" i="1"/>
  <c r="C112" i="1"/>
  <c r="D104" i="1"/>
  <c r="C104" i="1"/>
  <c r="F119" i="1"/>
  <c r="F118" i="1"/>
  <c r="F117" i="1"/>
  <c r="F116" i="1"/>
  <c r="F115" i="1"/>
  <c r="F114" i="1"/>
  <c r="F113" i="1"/>
  <c r="E80" i="1"/>
  <c r="D80" i="1"/>
  <c r="C80" i="1"/>
  <c r="E75" i="1"/>
  <c r="D75" i="1"/>
  <c r="C75" i="1"/>
  <c r="D68" i="1"/>
  <c r="C68" i="1"/>
  <c r="D52" i="1"/>
  <c r="C52" i="1"/>
  <c r="D45" i="1"/>
  <c r="E41" i="1"/>
  <c r="D41" i="1"/>
  <c r="C41" i="1"/>
  <c r="E26" i="1"/>
  <c r="D34" i="1"/>
  <c r="C34" i="1"/>
  <c r="D26" i="1"/>
  <c r="F317" i="1"/>
  <c r="F316" i="1"/>
  <c r="F315" i="1"/>
  <c r="F314" i="1"/>
  <c r="F313" i="1"/>
  <c r="F312" i="1"/>
  <c r="F311" i="1" s="1"/>
  <c r="F310" i="1"/>
  <c r="F309" i="1"/>
  <c r="F308" i="1"/>
  <c r="F307" i="1"/>
  <c r="F306" i="1"/>
  <c r="F305" i="1"/>
  <c r="F304" i="1" s="1"/>
  <c r="F228" i="1"/>
  <c r="F227" i="1"/>
  <c r="F226" i="1"/>
  <c r="F225" i="1"/>
  <c r="F224" i="1"/>
  <c r="F222" i="1"/>
  <c r="F221" i="1"/>
  <c r="F220" i="1"/>
  <c r="F219" i="1"/>
  <c r="F218" i="1"/>
  <c r="F216" i="1"/>
  <c r="F215" i="1"/>
  <c r="F214" i="1"/>
  <c r="F213" i="1"/>
  <c r="F212" i="1"/>
  <c r="F211" i="1" s="1"/>
  <c r="F210" i="1"/>
  <c r="F209" i="1"/>
  <c r="F208" i="1"/>
  <c r="F207" i="1"/>
  <c r="F206" i="1"/>
  <c r="F205" i="1" s="1"/>
  <c r="F204" i="1"/>
  <c r="F203" i="1"/>
  <c r="F202" i="1"/>
  <c r="F201" i="1"/>
  <c r="F200" i="1"/>
  <c r="F199" i="1" s="1"/>
  <c r="F255" i="1" l="1"/>
  <c r="D229" i="1"/>
  <c r="C136" i="1"/>
  <c r="F223" i="1"/>
  <c r="F131" i="1"/>
  <c r="F112" i="1"/>
  <c r="F217" i="1"/>
  <c r="F187" i="1"/>
  <c r="F186" i="1"/>
  <c r="F185" i="1"/>
  <c r="F184" i="1"/>
  <c r="F183" i="1"/>
  <c r="F182" i="1"/>
  <c r="F180" i="1"/>
  <c r="F179" i="1"/>
  <c r="F178" i="1"/>
  <c r="F177" i="1"/>
  <c r="F176" i="1"/>
  <c r="F175" i="1"/>
  <c r="F173" i="1"/>
  <c r="F172" i="1"/>
  <c r="F171" i="1"/>
  <c r="F145" i="1"/>
  <c r="F167" i="1"/>
  <c r="F168" i="1"/>
  <c r="F166" i="1"/>
  <c r="F165" i="1"/>
  <c r="F164" i="1"/>
  <c r="F163" i="1"/>
  <c r="F162" i="1"/>
  <c r="F161" i="1"/>
  <c r="F159" i="1"/>
  <c r="F158" i="1"/>
  <c r="F157" i="1"/>
  <c r="F156" i="1"/>
  <c r="F155" i="1"/>
  <c r="F153" i="1"/>
  <c r="F152" i="1"/>
  <c r="F151" i="1"/>
  <c r="F150" i="1"/>
  <c r="F149" i="1"/>
  <c r="F148" i="1"/>
  <c r="F90" i="1"/>
  <c r="F84" i="1"/>
  <c r="F83" i="1"/>
  <c r="F82" i="1"/>
  <c r="F81" i="1"/>
  <c r="F79" i="1"/>
  <c r="F78" i="1"/>
  <c r="F77" i="1"/>
  <c r="F76" i="1"/>
  <c r="F74" i="1"/>
  <c r="F73" i="1"/>
  <c r="F72" i="1"/>
  <c r="F71" i="1"/>
  <c r="F70" i="1"/>
  <c r="F69" i="1"/>
  <c r="F64" i="1"/>
  <c r="F67" i="1"/>
  <c r="F66" i="1"/>
  <c r="F65" i="1"/>
  <c r="F63" i="1"/>
  <c r="F62" i="1"/>
  <c r="F61" i="1"/>
  <c r="F57" i="1"/>
  <c r="F59" i="1"/>
  <c r="F58" i="1"/>
  <c r="F56" i="1"/>
  <c r="F55" i="1"/>
  <c r="F54" i="1"/>
  <c r="F53" i="1"/>
  <c r="F44" i="1"/>
  <c r="F43" i="1"/>
  <c r="F42" i="1"/>
  <c r="F33" i="1"/>
  <c r="F39" i="1"/>
  <c r="F38" i="1"/>
  <c r="F37" i="1"/>
  <c r="F36" i="1"/>
  <c r="F35" i="1"/>
  <c r="F32" i="1"/>
  <c r="F31" i="1"/>
  <c r="F30" i="1"/>
  <c r="F29" i="1"/>
  <c r="F27" i="1"/>
  <c r="F24" i="1"/>
  <c r="F34" i="1" l="1"/>
  <c r="F68" i="1"/>
  <c r="F181" i="1"/>
  <c r="F52" i="1"/>
  <c r="F75" i="1"/>
  <c r="F174" i="1"/>
  <c r="F26" i="1"/>
  <c r="F41" i="1"/>
  <c r="F154" i="1"/>
  <c r="F160" i="1"/>
  <c r="F147" i="1"/>
  <c r="F169" i="1"/>
  <c r="F80" i="1"/>
  <c r="F60" i="1"/>
  <c r="F188" i="1" l="1"/>
  <c r="F303" i="1"/>
  <c r="F302" i="1"/>
  <c r="F301" i="1"/>
  <c r="F300" i="1"/>
  <c r="F299" i="1"/>
  <c r="F298" i="1"/>
  <c r="F296" i="1"/>
  <c r="F295" i="1"/>
  <c r="F294" i="1"/>
  <c r="F293" i="1"/>
  <c r="F292" i="1"/>
  <c r="F291" i="1"/>
  <c r="F290" i="1" s="1"/>
  <c r="F289" i="1"/>
  <c r="F288" i="1"/>
  <c r="F287" i="1"/>
  <c r="F286" i="1"/>
  <c r="F285" i="1"/>
  <c r="F284" i="1"/>
  <c r="F282" i="1"/>
  <c r="F281" i="1"/>
  <c r="F280" i="1"/>
  <c r="F279" i="1"/>
  <c r="F278" i="1"/>
  <c r="F277" i="1"/>
  <c r="F275" i="1"/>
  <c r="F274" i="1"/>
  <c r="F273" i="1"/>
  <c r="F272" i="1"/>
  <c r="F271" i="1"/>
  <c r="F270" i="1"/>
  <c r="F268" i="1"/>
  <c r="F267" i="1"/>
  <c r="F266" i="1"/>
  <c r="F265" i="1"/>
  <c r="F264" i="1"/>
  <c r="F263" i="1"/>
  <c r="F262" i="1" s="1"/>
  <c r="F247" i="1"/>
  <c r="F246" i="1"/>
  <c r="F245" i="1"/>
  <c r="F244" i="1"/>
  <c r="F243" i="1"/>
  <c r="F242" i="1"/>
  <c r="F276" i="1" l="1"/>
  <c r="F283" i="1"/>
  <c r="F241" i="1"/>
  <c r="F269" i="1"/>
  <c r="F297" i="1"/>
  <c r="F198" i="1"/>
  <c r="F197" i="1"/>
  <c r="F196" i="1"/>
  <c r="F195" i="1"/>
  <c r="F194" i="1"/>
  <c r="F105" i="1"/>
  <c r="F106" i="1"/>
  <c r="F107" i="1"/>
  <c r="F108" i="1"/>
  <c r="F51" i="1"/>
  <c r="F50" i="1"/>
  <c r="F49" i="1"/>
  <c r="F48" i="1"/>
  <c r="F47" i="1"/>
  <c r="F46" i="1"/>
  <c r="F111" i="1"/>
  <c r="F110" i="1"/>
  <c r="F109" i="1"/>
  <c r="F144" i="1"/>
  <c r="F89" i="1"/>
  <c r="F193" i="1" l="1"/>
  <c r="F229" i="1" s="1"/>
  <c r="F104" i="1"/>
  <c r="F45" i="1"/>
  <c r="F146" i="1" l="1"/>
  <c r="F143" i="1"/>
  <c r="F142" i="1"/>
  <c r="F100" i="1"/>
  <c r="F99" i="1"/>
  <c r="F98" i="1"/>
  <c r="F97" i="1"/>
  <c r="F129" i="1"/>
  <c r="F128" i="1"/>
  <c r="F127" i="1"/>
  <c r="F126" i="1"/>
  <c r="F130" i="1"/>
  <c r="F124" i="1"/>
  <c r="F123" i="1"/>
  <c r="F122" i="1"/>
  <c r="F121" i="1"/>
  <c r="F91" i="1"/>
  <c r="F87" i="1"/>
  <c r="F86" i="1"/>
  <c r="F85" i="1" s="1"/>
  <c r="F120" i="1" l="1"/>
  <c r="F125" i="1"/>
  <c r="F96" i="1"/>
  <c r="F95" i="1"/>
  <c r="F94" i="1"/>
  <c r="F93" i="1"/>
  <c r="F236" i="1"/>
  <c r="F237" i="1"/>
  <c r="F238" i="1"/>
  <c r="F240" i="1"/>
  <c r="F235" i="1"/>
  <c r="F92" i="1"/>
  <c r="F23" i="1"/>
  <c r="F20" i="1"/>
  <c r="F21" i="1"/>
  <c r="F22" i="1"/>
  <c r="F25" i="1"/>
  <c r="F19" i="1"/>
  <c r="F16" i="1"/>
  <c r="F17" i="1"/>
  <c r="F15" i="1"/>
  <c r="F234" i="1" l="1"/>
  <c r="F318" i="1" s="1"/>
  <c r="F18" i="1"/>
  <c r="F136" i="1" s="1"/>
  <c r="F319" i="1" l="1"/>
  <c r="D136" i="1"/>
</calcChain>
</file>

<file path=xl/sharedStrings.xml><?xml version="1.0" encoding="utf-8"?>
<sst xmlns="http://schemas.openxmlformats.org/spreadsheetml/2006/main" count="1632" uniqueCount="684">
  <si>
    <t>DON</t>
  </si>
  <si>
    <t>Total</t>
  </si>
  <si>
    <t xml:space="preserve">Période d'éxécution </t>
  </si>
  <si>
    <t>Poids (%)</t>
  </si>
  <si>
    <t>Observations</t>
  </si>
  <si>
    <t>CODE</t>
  </si>
  <si>
    <t>Objectifs Spécifiques/Résultats/Actions/Activités/Tâches</t>
  </si>
  <si>
    <t>Montant budgétisé</t>
  </si>
  <si>
    <t>Source</t>
  </si>
  <si>
    <t>Personne Responsable</t>
  </si>
  <si>
    <t>R1</t>
  </si>
  <si>
    <t>FP</t>
  </si>
  <si>
    <t>AUTRES</t>
  </si>
  <si>
    <t>1.1.1.1</t>
  </si>
  <si>
    <t>1.1.1.2</t>
  </si>
  <si>
    <t>1.1.1.3</t>
  </si>
  <si>
    <t>1.1.1.4</t>
  </si>
  <si>
    <t>1.1.1</t>
  </si>
  <si>
    <t>1.1.2</t>
  </si>
  <si>
    <t>1.1.2.1</t>
  </si>
  <si>
    <t>1.1.2.2</t>
  </si>
  <si>
    <t>1.1.2.3</t>
  </si>
  <si>
    <t>1.1.2.4</t>
  </si>
  <si>
    <t>1.1.2.5</t>
  </si>
  <si>
    <t>1.1.2.6</t>
  </si>
  <si>
    <t>2.1.1</t>
  </si>
  <si>
    <t>2.1.1.1</t>
  </si>
  <si>
    <t>2.1.1.2</t>
  </si>
  <si>
    <t>2.1.1.3</t>
  </si>
  <si>
    <t>2.1.1.4</t>
  </si>
  <si>
    <t>2.1.1.5</t>
  </si>
  <si>
    <t>2.1.2</t>
  </si>
  <si>
    <t>2.1.2.1</t>
  </si>
  <si>
    <t>2.1.2.2</t>
  </si>
  <si>
    <t>2.1.2.3</t>
  </si>
  <si>
    <t>2.1.2.4</t>
  </si>
  <si>
    <t>2.1.2.5</t>
  </si>
  <si>
    <t>Personne (s) chargée (s) du suivi</t>
  </si>
  <si>
    <t>Personnes Associées</t>
  </si>
  <si>
    <t>TOTAL GENERAL</t>
  </si>
  <si>
    <t>1.1.</t>
  </si>
  <si>
    <t xml:space="preserve">Objectif spécifique: Améliorer la gouvernance administrative du Conseil d'Administration 
 </t>
  </si>
  <si>
    <t>Tâche 2: Validation  des TDR par le bureau de l'UGS</t>
  </si>
  <si>
    <t>1.1.3</t>
  </si>
  <si>
    <t>1.1.3.1</t>
  </si>
  <si>
    <t>Tâche 3: Dépôt au MISP</t>
  </si>
  <si>
    <t xml:space="preserve">Tâche 4: Production du rapport </t>
  </si>
  <si>
    <t>1.1.3.2</t>
  </si>
  <si>
    <t>1.1.3.3</t>
  </si>
  <si>
    <t>1.1.3.4</t>
  </si>
  <si>
    <t>1.1.4</t>
  </si>
  <si>
    <t>Tâche 1: Elaboration et validation des TDR</t>
  </si>
  <si>
    <t>1.1.4.1</t>
  </si>
  <si>
    <t>1.1.4.2</t>
  </si>
  <si>
    <t>1.1.4.3</t>
  </si>
  <si>
    <t>1.1.4.4</t>
  </si>
  <si>
    <t>1.1.5</t>
  </si>
  <si>
    <t>1.1.5.1</t>
  </si>
  <si>
    <t>1.1.5.2</t>
  </si>
  <si>
    <t>1.1.5.3</t>
  </si>
  <si>
    <t>1.1.5.4</t>
  </si>
  <si>
    <t>1.2</t>
  </si>
  <si>
    <t>1.2.1</t>
  </si>
  <si>
    <t>1.2.1.1</t>
  </si>
  <si>
    <t>Tâche 1: Rédaction et validation des TDR</t>
  </si>
  <si>
    <t xml:space="preserve">Tâche 3:  Démarrage des travaux de la commission </t>
  </si>
  <si>
    <t>1.2.1.2</t>
  </si>
  <si>
    <t>1.2.1.3</t>
  </si>
  <si>
    <t>1.2.1.4</t>
  </si>
  <si>
    <t>1.2.2</t>
  </si>
  <si>
    <t>1.2.2.1</t>
  </si>
  <si>
    <t>1.2.2.2</t>
  </si>
  <si>
    <t>1.2.2.3</t>
  </si>
  <si>
    <t>1.2.2.4</t>
  </si>
  <si>
    <t>Tâche 1: Elaboration des TDR</t>
  </si>
  <si>
    <t>Tâche 1: Prise en charge des frais de communication du 1er trimestre</t>
  </si>
  <si>
    <t>Tâche 2: Prise en charge des frais de communication du 2ème trimestre</t>
  </si>
  <si>
    <t>Tâche 3:Prise en charge des frais de communication  du 3ème trimestre</t>
  </si>
  <si>
    <t>Tâche 4:Prise en charge des frais de communication du 4ème trimestre</t>
  </si>
  <si>
    <t>1.2.3</t>
  </si>
  <si>
    <t>1.2.3.1</t>
  </si>
  <si>
    <t>1.2.3.2</t>
  </si>
  <si>
    <t>1.2.3.3</t>
  </si>
  <si>
    <t>1.2.3.4</t>
  </si>
  <si>
    <t>1.2.4</t>
  </si>
  <si>
    <t xml:space="preserve">Tâche 2: Sélection du prestataire </t>
  </si>
  <si>
    <t>Tâche 3: Signature du contrat</t>
  </si>
  <si>
    <t>Tâche 4: Réception des matériels</t>
  </si>
  <si>
    <t>Tâche 5: Stockage au magasin</t>
  </si>
  <si>
    <t xml:space="preserve">Activité 4 : Acquisition de fournitures , matériels de bureaux et consommables informatiques </t>
  </si>
  <si>
    <t>1.2.4.1</t>
  </si>
  <si>
    <t>1.2.4.2</t>
  </si>
  <si>
    <t>1.2.4.3</t>
  </si>
  <si>
    <t>1.2.4.4</t>
  </si>
  <si>
    <t>1.2.4.5</t>
  </si>
  <si>
    <t>1.1.6</t>
  </si>
  <si>
    <t xml:space="preserve">Tâche 1: Elaboration et validation des TDR  </t>
  </si>
  <si>
    <t xml:space="preserve">Tâche 3: Exécution des missions </t>
  </si>
  <si>
    <t>1.1.6.1</t>
  </si>
  <si>
    <t>1.1.6.2</t>
  </si>
  <si>
    <t>1.1.6.3</t>
  </si>
  <si>
    <t>1.1.6.4</t>
  </si>
  <si>
    <t>1.1.7</t>
  </si>
  <si>
    <t>1.1.7.1</t>
  </si>
  <si>
    <t>1.1.7.2</t>
  </si>
  <si>
    <t>1.1.7.3</t>
  </si>
  <si>
    <t>1.1.7.4</t>
  </si>
  <si>
    <t>2.1.2.6</t>
  </si>
  <si>
    <t>2.1.3</t>
  </si>
  <si>
    <t>2.1.3.1</t>
  </si>
  <si>
    <t>3.1</t>
  </si>
  <si>
    <t>3.1.1</t>
  </si>
  <si>
    <t>3.1.2</t>
  </si>
  <si>
    <t>3.1.3</t>
  </si>
  <si>
    <t xml:space="preserve">Activité 1 : Organisation des missions de contrôles dans le cadre des prérogatives du Conseil de surveillance  </t>
  </si>
  <si>
    <t>Tâche 1: Organisation des missions de contrôles dans  le cadre des prérogatives du Conseil de surveillance au titre du 1er trimestre</t>
  </si>
  <si>
    <t>Tâche 2: Organisation des missions de contrôles dans  le cadre des prérogatives du Conseil de surveillance au titre du 2è trimestre</t>
  </si>
  <si>
    <t>Tâche 3: Organisation des missions de contrôles dans  le cadre des prérogatives du Conseil de surveillance au titre du 3è trimestre</t>
  </si>
  <si>
    <t>Tâche 4 : Organisation des missions de contrôles dans  le cadre des prérogatives du Conseil de surveillance au titre du 4è trimestre</t>
  </si>
  <si>
    <t>CS</t>
  </si>
  <si>
    <t>CA</t>
  </si>
  <si>
    <t>CA  (PCA&amp; TG)</t>
  </si>
  <si>
    <t xml:space="preserve">Formateurs sélectionnés </t>
  </si>
  <si>
    <t>Des formateurs devront être sélectionnés minitieusement, un calendrier clair établi et un rapport devra être rédigé à la fin de chaque formation</t>
  </si>
  <si>
    <t>Tâche 1: Elaborer les TDR spécifique à chaque activité</t>
  </si>
  <si>
    <t>PCA</t>
  </si>
  <si>
    <t>CPCL</t>
  </si>
  <si>
    <t xml:space="preserve">Tâche 3: Lancer le processus de sélection des formateurs </t>
  </si>
  <si>
    <t xml:space="preserve">Tâche 4: Ebaucher les lettres de notification de sélection aux formateurs et annonce de l'agenda de formation </t>
  </si>
  <si>
    <t>PCA &amp; TG</t>
  </si>
  <si>
    <t xml:space="preserve">Tâche 5: Déroulement de la formation </t>
  </si>
  <si>
    <t xml:space="preserve">Tâche 6: Elaboration du rapport d'activité  </t>
  </si>
  <si>
    <t>TG/PCA</t>
  </si>
  <si>
    <t xml:space="preserve">Tâche 7:  Communication sur l'activité sur les canaux digitaux </t>
  </si>
  <si>
    <t>Ccom</t>
  </si>
  <si>
    <t>1.1.4.5</t>
  </si>
  <si>
    <t>Ccom et TG</t>
  </si>
  <si>
    <t xml:space="preserve">Membres du CA </t>
  </si>
  <si>
    <t xml:space="preserve">Ccom </t>
  </si>
  <si>
    <t xml:space="preserve">Tâche 2: Relecture et élimation des éventuelles fautes ou manquements </t>
  </si>
  <si>
    <t>Tâche 1: Initier les procédures</t>
  </si>
  <si>
    <t xml:space="preserve">Tâche 2: Mise en place d'une cellule de suivi de l'évolution du dossier </t>
  </si>
  <si>
    <t xml:space="preserve">Tâche 4: Rédaction et transmission du rapport au Conseil de surveillance </t>
  </si>
  <si>
    <t xml:space="preserve">Un agrément sera obtenu au niveau du MSp et le réseau sera enrégistré au niveau de la maison de la société civile </t>
  </si>
  <si>
    <t xml:space="preserve">Tâche 2: Mise en place du comité d'organisation  </t>
  </si>
  <si>
    <t>1.1.7.5</t>
  </si>
  <si>
    <t xml:space="preserve">Tâche 3: Démarches pour l'identification des sponsors  </t>
  </si>
  <si>
    <t xml:space="preserve">Tâche 4: Communication sur l'évènement </t>
  </si>
  <si>
    <t>Tâche 6: Rédaction du rapport</t>
  </si>
  <si>
    <t>1.1.7.6</t>
  </si>
  <si>
    <t>1.2.1.5</t>
  </si>
  <si>
    <t>1.2.1.6</t>
  </si>
  <si>
    <t>1.2.1.7</t>
  </si>
  <si>
    <t>Elaboration des TDR</t>
  </si>
  <si>
    <t xml:space="preserve">CA </t>
  </si>
  <si>
    <t xml:space="preserve">Prestataire </t>
  </si>
  <si>
    <t xml:space="preserve">PCA </t>
  </si>
  <si>
    <t>1.1.3.5</t>
  </si>
  <si>
    <t>1.1.3.6</t>
  </si>
  <si>
    <t xml:space="preserve">Tâche 5: Elaboration du rapport d'activité  </t>
  </si>
  <si>
    <t xml:space="preserve">Tâche 5: Mise en exploitation des documents </t>
  </si>
  <si>
    <t xml:space="preserve">Tâche 4: Réception des documents </t>
  </si>
  <si>
    <t xml:space="preserve">PCA &amp; PCS </t>
  </si>
  <si>
    <t>1.1.8</t>
  </si>
  <si>
    <t>1.1.8.1</t>
  </si>
  <si>
    <t>1.1.8.2</t>
  </si>
  <si>
    <t>1.1.8.3</t>
  </si>
  <si>
    <t>1.1.8.4</t>
  </si>
  <si>
    <t>1.1.8.5</t>
  </si>
  <si>
    <t>1.1.8.6</t>
  </si>
  <si>
    <t>1.1.9</t>
  </si>
  <si>
    <t>1.1.9.1</t>
  </si>
  <si>
    <t xml:space="preserve">Tâche 1: Elaboration  et validation des TDR </t>
  </si>
  <si>
    <t xml:space="preserve">Tâche 4: Communication sur l'activité </t>
  </si>
  <si>
    <t xml:space="preserve">Tâche 2: Mise en place de la logistique </t>
  </si>
  <si>
    <t xml:space="preserve">Tâche 3: Déroulement de l'activité </t>
  </si>
  <si>
    <t xml:space="preserve">Tâche 4: Exécution des différentes activités du projet </t>
  </si>
  <si>
    <t xml:space="preserve">Tâche 2: Mise en place des  commissions dirigeantes par activité </t>
  </si>
  <si>
    <t xml:space="preserve">Tâche 3:  Démarrage des travaux des commissions </t>
  </si>
  <si>
    <t xml:space="preserve">Tâche 5: Communication sur les différentes activités du projet </t>
  </si>
  <si>
    <t>PCA, SG et TG</t>
  </si>
  <si>
    <t xml:space="preserve">Responsable commission </t>
  </si>
  <si>
    <t>Tâche 6: Elaboration du rapport par activité</t>
  </si>
  <si>
    <t xml:space="preserve">Tâche 2: Mise en place de la commission dirigeante </t>
  </si>
  <si>
    <t>Tâche 4: Exécution de l'activité</t>
  </si>
  <si>
    <t xml:space="preserve">Tâche 5: Communication sur l'activité  </t>
  </si>
  <si>
    <t>Tâche 6: Elaboration du rapport d'activité</t>
  </si>
  <si>
    <t>2.1.4</t>
  </si>
  <si>
    <t>2.1.4.1</t>
  </si>
  <si>
    <t>2.1.4.2</t>
  </si>
  <si>
    <t>2.1.4.3</t>
  </si>
  <si>
    <t>2.1.5</t>
  </si>
  <si>
    <t>2.1.5.1</t>
  </si>
  <si>
    <t>2.1.5.2</t>
  </si>
  <si>
    <t>2.1.5.3</t>
  </si>
  <si>
    <t>2.1.5.4</t>
  </si>
  <si>
    <t>2.1.6</t>
  </si>
  <si>
    <t>2.1.6.1</t>
  </si>
  <si>
    <t>2.1.6.2</t>
  </si>
  <si>
    <t>2.1.6.3</t>
  </si>
  <si>
    <t>2.1.6.4</t>
  </si>
  <si>
    <t>2.1.7</t>
  </si>
  <si>
    <t>2.1.7.1</t>
  </si>
  <si>
    <t>2.1.7.2</t>
  </si>
  <si>
    <t>2.1.7.3</t>
  </si>
  <si>
    <t>2.1.7.4</t>
  </si>
  <si>
    <t>2.1.7.5</t>
  </si>
  <si>
    <t>2.1.7.6</t>
  </si>
  <si>
    <t>2.1.8</t>
  </si>
  <si>
    <t>2.1.15.1</t>
  </si>
  <si>
    <t>2.1.15.2</t>
  </si>
  <si>
    <t>2.1.15.3</t>
  </si>
  <si>
    <t>2.1.15.4</t>
  </si>
  <si>
    <t>2.1.15.5</t>
  </si>
  <si>
    <t>2.1.15.6</t>
  </si>
  <si>
    <t>1.1.10</t>
  </si>
  <si>
    <t>4.1</t>
  </si>
  <si>
    <t>4.1.1</t>
  </si>
  <si>
    <t xml:space="preserve">Commission </t>
  </si>
  <si>
    <t>4.1.2</t>
  </si>
  <si>
    <t>4.1.3</t>
  </si>
  <si>
    <t>4.1.4</t>
  </si>
  <si>
    <t>Objectif général du programme:  Amélorer les performances générales du RA-JLB par l’efficacité des interventions de ces différents organes (CA et CS)</t>
  </si>
  <si>
    <t xml:space="preserve">Les organes  du RA-JLB fonctionnement adéquatement et sont efficaces </t>
  </si>
  <si>
    <t xml:space="preserve">Action 1 :Pilotage et coordination du RA-JLB   </t>
  </si>
  <si>
    <t>Objectif spécifique: Rendre professionnel et efficace le RA-JLB</t>
  </si>
  <si>
    <t xml:space="preserve">Un rapport assorti de recommandations est attendu à l'issu de la mission de contrôle pour une amélioration de la gestion au niveau du RA-JLB, Par ailleurs un mécanisme de suivi de la mise en œuvre de chacune de ces recommandations devra être mis sur place par le CS </t>
  </si>
  <si>
    <t xml:space="preserve">SG RA-JLB et PCA </t>
  </si>
  <si>
    <t xml:space="preserve">TG RA-JLB et Membres du CA </t>
  </si>
  <si>
    <t>SG RA-JLB</t>
  </si>
  <si>
    <t xml:space="preserve">TG RA-JLB </t>
  </si>
  <si>
    <t xml:space="preserve">SG RA-JLB </t>
  </si>
  <si>
    <t>TG RA-JLB</t>
  </si>
  <si>
    <t xml:space="preserve">Objectif spécifique: Favoriser une bonne marche des différentes actions du CA et du CS du RA-JLB </t>
  </si>
  <si>
    <t xml:space="preserve">Programme 1: Pilotage, coordination et renforcement des liens institutionnels des  organes du RA-JLB </t>
  </si>
  <si>
    <t>Activité 2 : Professionnalisation du secrétariat administratif du Réseau</t>
  </si>
  <si>
    <t>PCA, PVP, DVP</t>
  </si>
  <si>
    <t xml:space="preserve"> PCA </t>
  </si>
  <si>
    <t>VP, RO</t>
  </si>
  <si>
    <t>Le Secrétariat est plus professionnel</t>
  </si>
  <si>
    <t>1.1.2.7</t>
  </si>
  <si>
    <t>Membres RA-JLB</t>
  </si>
  <si>
    <t>RO</t>
  </si>
  <si>
    <t>RO, Ccom</t>
  </si>
  <si>
    <t>1.1.3.7</t>
  </si>
  <si>
    <t xml:space="preserve">Activité 3 : Mise en place des comités et instances  d'appui </t>
  </si>
  <si>
    <t>VP</t>
  </si>
  <si>
    <t>SG, RO, TG</t>
  </si>
  <si>
    <t>Unensemble de comités et instances mis sur pieds pour l'atteinte de la vision</t>
  </si>
  <si>
    <t xml:space="preserve">Tâche 1: Mise en place du Collège des ambassadeurs  </t>
  </si>
  <si>
    <t>SG, PVP, DVP</t>
  </si>
  <si>
    <t xml:space="preserve">Tâche 2: Mise en place de l'Unité Présidentielle de Suivi </t>
  </si>
  <si>
    <t>RO, Ccom, Membres RA-JLB</t>
  </si>
  <si>
    <t xml:space="preserve">Tâche 3: Mise en place de la Grande Chancellerie des JLB </t>
  </si>
  <si>
    <t xml:space="preserve">Tâche 4: Mise en place du Comité d’appui à la recherche de financement </t>
  </si>
  <si>
    <t>TG, Ccom, PCS, Membres RA-JLB</t>
  </si>
  <si>
    <t xml:space="preserve">Tâche 5: Mise en place du Cadre de concertation  des anciens Présidents du CA&amp;CS et sages du Réseau </t>
  </si>
  <si>
    <t>Ccom, PCS, Membres RA-JLB</t>
  </si>
  <si>
    <t xml:space="preserve">Activité 4: Mise en place du Cabinet du Président du Conseil d'Administration </t>
  </si>
  <si>
    <t>1.1.4.6</t>
  </si>
  <si>
    <t xml:space="preserve">Tâche 1: Désignation du chef protocole  </t>
  </si>
  <si>
    <t xml:space="preserve">Tâche 2: Désignation des Conseillers Technique et Juridique du PCA </t>
  </si>
  <si>
    <t xml:space="preserve">Tâche 3: Désignation des Chargés de mission du PCA et Directeur du Cabinet </t>
  </si>
  <si>
    <t xml:space="preserve">Tâche 4: Désignation du  Directeur du Cabinet  du PCA </t>
  </si>
  <si>
    <t>Ccom, membres RA-JLB</t>
  </si>
  <si>
    <t>SG,</t>
  </si>
  <si>
    <t xml:space="preserve"> PVP, DVP</t>
  </si>
  <si>
    <t>SG</t>
  </si>
  <si>
    <t>Tâche 6: Mise en place du Comité Scientifique de Veille Stratégique et Informationnelle</t>
  </si>
  <si>
    <t xml:space="preserve">Activité 5: Instauration des canaux officiels d'échange entre le RA-JLB et ses membres  </t>
  </si>
  <si>
    <t xml:space="preserve">Les canauxofficiels connus </t>
  </si>
  <si>
    <t xml:space="preserve"> SG</t>
  </si>
  <si>
    <t>PCA, Collaborateurs externes</t>
  </si>
  <si>
    <t>1.1.6.5</t>
  </si>
  <si>
    <t>1.1.6.6</t>
  </si>
  <si>
    <t xml:space="preserve">PCA, VP </t>
  </si>
  <si>
    <t xml:space="preserve">Ccom, </t>
  </si>
  <si>
    <t>TG&amp;VP</t>
  </si>
  <si>
    <t>Activité 6: Conception du référentiel des compétences et du trombinoscope des alumni du programme JLB</t>
  </si>
  <si>
    <t>Activité 7: Conception du manuel de procédures administrative, comptable et financière du RA-JLB</t>
  </si>
  <si>
    <t xml:space="preserve">Tâche 2: Mise en place du comité de rédaction du Manuel de Procédures </t>
  </si>
  <si>
    <t xml:space="preserve">Tâche 3: Démarrage des travaux du Comité </t>
  </si>
  <si>
    <t xml:space="preserve">Tâche 6: Mise en exploitation des documents </t>
  </si>
  <si>
    <t xml:space="preserve">Tâche 7: Elaboration du rapport d'activité  </t>
  </si>
  <si>
    <t>Comité mis sur pieds</t>
  </si>
  <si>
    <t>PVP, DVP</t>
  </si>
  <si>
    <t>Comité</t>
  </si>
  <si>
    <t>VP,PCS</t>
  </si>
  <si>
    <t>PCS</t>
  </si>
  <si>
    <t>VP, SG</t>
  </si>
  <si>
    <t>AG</t>
  </si>
  <si>
    <t>Activité 8: Création du Site Web du RA-JLB</t>
  </si>
  <si>
    <t xml:space="preserve">Tâche 3: Elaboration et divulgation du questionnaire de collecte des informations des JLB </t>
  </si>
  <si>
    <t xml:space="preserve">Tâche 3: Signature du contrat et démarrage des travaux </t>
  </si>
  <si>
    <t>1.1.8.7</t>
  </si>
  <si>
    <t xml:space="preserve">TG&amp;SG RA-JLB </t>
  </si>
  <si>
    <t xml:space="preserve">Collège Ambassadeurs </t>
  </si>
  <si>
    <t>PCA, VP</t>
  </si>
  <si>
    <t>CA, Membres du RA-JLB</t>
  </si>
  <si>
    <t>Tâche 4: Réception du Site Web</t>
  </si>
  <si>
    <t>Tâche 5: Mise en exploitation du Site Web</t>
  </si>
  <si>
    <t xml:space="preserve">Activité 9 : Analyse SWOT du réseau </t>
  </si>
  <si>
    <t xml:space="preserve">Collège des Ambassadeurs </t>
  </si>
  <si>
    <t xml:space="preserve">Les forces et faiblesses du RA-JLB identifiées clairement </t>
  </si>
  <si>
    <t xml:space="preserve">Tâche 1: Elaboration des TDR </t>
  </si>
  <si>
    <t>Tâche 2: Organisation de l'Atelier devant permettre l'analyse SWOT</t>
  </si>
  <si>
    <t>Tâche 3: Proclamation des résultats de l'atelier</t>
  </si>
  <si>
    <t xml:space="preserve">Tâche 4: Divulgation des résultats par mails aux JLB aux fins de receuillir les amendements </t>
  </si>
  <si>
    <t>Tâche 5: Intégration des apports et obtention du document final portant analyse Swot du RA-JLB</t>
  </si>
  <si>
    <t xml:space="preserve">Tâche 6: Divulgation du document final </t>
  </si>
  <si>
    <t>VP,TG</t>
  </si>
  <si>
    <t>PCA, PCS</t>
  </si>
  <si>
    <t xml:space="preserve">Activité 10 : Elaboration et validation du PTA 2025 du RA_JLB </t>
  </si>
  <si>
    <t>Une boussole sera disponible</t>
  </si>
  <si>
    <t xml:space="preserve">Tâche 1: Collecte des propositions d'activité auprès des différents responsables du bureau </t>
  </si>
  <si>
    <t xml:space="preserve">Tâche 2: Centralisation des propositions et élaboration du PTA 2025 du RA-JLB </t>
  </si>
  <si>
    <t xml:space="preserve">Tâche 3: Organisation de l'atelier de validation du PTA </t>
  </si>
  <si>
    <t xml:space="preserve">Tâche 4: Divulgation du PTA à tous les membres du réseau et aux Partenaires </t>
  </si>
  <si>
    <t>PCA,PCS</t>
  </si>
  <si>
    <t>1.1.11</t>
  </si>
  <si>
    <t>1.1.11.1</t>
  </si>
  <si>
    <t xml:space="preserve">CS, Membres du RA-JLB </t>
  </si>
  <si>
    <t>Tâche 1: Organisation de la revue du PTA  au titre du 1er trimestre</t>
  </si>
  <si>
    <t>Tâche 2: Organisation de la revue du PTA au titre du 2ème trimestre</t>
  </si>
  <si>
    <t>Tâche 3: Organisation de la revue du PTA au titre du 3ème trimestre</t>
  </si>
  <si>
    <t>Tâche 4: Organisation de la revue du PTA au titre du 4ème trimestre</t>
  </si>
  <si>
    <t>CS, Collège des Ambassadeurs et membres du RA-JLB</t>
  </si>
  <si>
    <t xml:space="preserve">SG RA-JLB, TG, </t>
  </si>
  <si>
    <t>1.1.11.2</t>
  </si>
  <si>
    <t>1.1.11.3</t>
  </si>
  <si>
    <t>1.1.11.4</t>
  </si>
  <si>
    <t>1.1.12</t>
  </si>
  <si>
    <t xml:space="preserve">Activité 12: Dynamisation de la Cellule de Communication </t>
  </si>
  <si>
    <t xml:space="preserve">CA, Collège de s Ambassadeurs </t>
  </si>
  <si>
    <t xml:space="preserve">Le Réseau dispose d'une équipe dynamique de communication </t>
  </si>
  <si>
    <t xml:space="preserve">Tâche 2: Sélection des membres devant constituer la cellule de communication  </t>
  </si>
  <si>
    <t xml:space="preserve">Tâche 3: Installation officielle de cette cellule </t>
  </si>
  <si>
    <t>PCA,VP</t>
  </si>
  <si>
    <t xml:space="preserve">PCS, Collège des Ambassadeurs </t>
  </si>
  <si>
    <t>Ccom, VP</t>
  </si>
  <si>
    <t>SG RA-JLB, PCS</t>
  </si>
  <si>
    <t>Tâche 6: Rédaction du rapport d'activités</t>
  </si>
  <si>
    <t>1.1.12.1</t>
  </si>
  <si>
    <t>1.1.12.2</t>
  </si>
  <si>
    <t>1.1.12.3</t>
  </si>
  <si>
    <t>1.1.12.4</t>
  </si>
  <si>
    <t>1.1.12.5</t>
  </si>
  <si>
    <t>1.1.12.6</t>
  </si>
  <si>
    <t>1.1.13</t>
  </si>
  <si>
    <t xml:space="preserve">Activité 13 :  Enregistrement des statuts et règlement intérieur actualisés au Ministère de l'Intérieur et de la Sécurité Publique (MISP) </t>
  </si>
  <si>
    <t>TG, RO</t>
  </si>
  <si>
    <t>In fine les nouveaux textes du réseau sont enrégistrés</t>
  </si>
  <si>
    <t>TG, RO, PCS</t>
  </si>
  <si>
    <t>1.1.14</t>
  </si>
  <si>
    <t>1.1.14.1</t>
  </si>
  <si>
    <t>1.1.14.2</t>
  </si>
  <si>
    <t>1.1.14.3</t>
  </si>
  <si>
    <t>1.1.14.4</t>
  </si>
  <si>
    <t>Activité 14: Obtention de l'agrément du RA-JLB auprès du  Ministère des sports suivi de l'enrégistrement à la maison de la société Civile</t>
  </si>
  <si>
    <t xml:space="preserve">PCS, Membres du CA et du CS </t>
  </si>
  <si>
    <t>TG, PCS, PCA</t>
  </si>
  <si>
    <t xml:space="preserve">Activité 2 : Organisation d'ateliers  de renforcement des capacités des membres des différents comités et instances d'appui du RA-JLB sur des thématiques spécifiques à leurs missions et attributions </t>
  </si>
  <si>
    <t xml:space="preserve">PCS, Membres des comités concernés </t>
  </si>
  <si>
    <t xml:space="preserve">TG,SG, PCS,membres du CA et du CS </t>
  </si>
  <si>
    <t xml:space="preserve">TG,SG, PCS,membres des comités concernés  </t>
  </si>
  <si>
    <t>1.2.2.5</t>
  </si>
  <si>
    <t>1.2.2.6</t>
  </si>
  <si>
    <t>1.2.2.7</t>
  </si>
  <si>
    <t xml:space="preserve">Activité 3: Prise en charge des frais de communication du bureau directeur du RA-JLB </t>
  </si>
  <si>
    <t xml:space="preserve">Programme 2: Consolidation des liens entre les membres du RA-JLB </t>
  </si>
  <si>
    <t xml:space="preserve">Objectif général du programme:  Parvenir à un réseau au vrai sens du terme,un réseau fort et solidaire </t>
  </si>
  <si>
    <t xml:space="preserve">Objectif spécifique: Améliorer les liens entre les membres </t>
  </si>
  <si>
    <t>Les membres du réseau se sentent en famille et se sentent soutenus</t>
  </si>
  <si>
    <t xml:space="preserve">Collège des ambassadeurs </t>
  </si>
  <si>
    <t xml:space="preserve">Tâche 3: Communication sur l'évènement </t>
  </si>
  <si>
    <t>Tâche 4: Rédaction du rapport</t>
  </si>
  <si>
    <t xml:space="preserve"> PCS, Collège des Ambassadeurs </t>
  </si>
  <si>
    <t xml:space="preserve">Membres du RA-JLB, Collège des Ambassadeurs </t>
  </si>
  <si>
    <t>TG</t>
  </si>
  <si>
    <t xml:space="preserve">PCA, VP, Membres du CA </t>
  </si>
  <si>
    <t>Activité 2: Organisation du JLB NETWORKING (Colloque des JLB)</t>
  </si>
  <si>
    <t xml:space="preserve">Tâche 5 : Organisation de l'évènement acceuil des nouveaux membres dans le Réseau </t>
  </si>
  <si>
    <t>PCA &amp; PCS &amp;Prestataire</t>
  </si>
  <si>
    <t>TG &amp; PCS &amp;Prestataire</t>
  </si>
  <si>
    <t xml:space="preserve">Activité 3: Confection de pinks, badges et autres gadgets pour tous les membres à jour du Réseau </t>
  </si>
  <si>
    <t xml:space="preserve">Tâche 3: Signature du contrat  </t>
  </si>
  <si>
    <t xml:space="preserve">Tâche 4: Livraison </t>
  </si>
  <si>
    <t>TG, VP</t>
  </si>
  <si>
    <t xml:space="preserve">Activité 4: Visite des entrepreneurs JLB </t>
  </si>
  <si>
    <t>Tâche 2: Descente périodique auprès des entrepreneurs JLB</t>
  </si>
  <si>
    <t>Tâche 3: Rédaction du rapport</t>
  </si>
  <si>
    <t>Activité 5: Redynamisation du JLB SPORT</t>
  </si>
  <si>
    <t>Tâche 2: Redynamiser le club Football des JLB</t>
  </si>
  <si>
    <t xml:space="preserve">Tâche 3: Instaurer la marche mensuelle ou périodique  des JLB pour une cause </t>
  </si>
  <si>
    <t xml:space="preserve"> PCS, Collège des Ambassadeurs, les membres du Club </t>
  </si>
  <si>
    <t xml:space="preserve">Tâche 4: Soutien aux membres </t>
  </si>
  <si>
    <t>Tâche 5: Rédaction du rapport</t>
  </si>
  <si>
    <t>Tâche 2: Mise en place des groupes d'intérêts</t>
  </si>
  <si>
    <t>Tâche 3: Démarrage des afterwork par mois</t>
  </si>
  <si>
    <t xml:space="preserve"> VP</t>
  </si>
  <si>
    <t xml:space="preserve">Activité 7 : Organisation d’un tournoi de football inter-track </t>
  </si>
  <si>
    <t xml:space="preserve">Tâche 2: Mise en place du comité d'organisation </t>
  </si>
  <si>
    <t xml:space="preserve">Tâche 3:  Démarrage des travaux du comité d'organisation </t>
  </si>
  <si>
    <t>Responsable Comité d'Organisation</t>
  </si>
  <si>
    <t>CS, PCS, PCA, VP</t>
  </si>
  <si>
    <t>PCA, TG, VP</t>
  </si>
  <si>
    <t>Activité 8 : Mise en place de l’orchestre du RA-JLB et conception de l'hymne des alumni béninois du JLB</t>
  </si>
  <si>
    <t>RO, TG</t>
  </si>
  <si>
    <t>PCA, VP, PCS</t>
  </si>
  <si>
    <t xml:space="preserve">Activité 6: Instauration des afterwork mensuels par groupes d'intérêts politique,entrepreneurial et social </t>
  </si>
  <si>
    <t xml:space="preserve">Programme 3: Transformation du réseau en un lobby puissant </t>
  </si>
  <si>
    <t>Objectif général du programme:  Asseoir l'hégémonie du réseau au plan national</t>
  </si>
  <si>
    <t xml:space="preserve">Objectif spécifique: Positionner le RA-JLB comme un lobby qui influence les politiques publiques au Bénin </t>
  </si>
  <si>
    <t xml:space="preserve">Le RA-JLB donne sa position sur plusieurs sujets touchant au bien être social des béninois </t>
  </si>
  <si>
    <t>Activité 1 : Organiser des audiences vers des organismes, institutions clés</t>
  </si>
  <si>
    <t>3.1.4</t>
  </si>
  <si>
    <t>3.1.5</t>
  </si>
  <si>
    <t>RO, VP</t>
  </si>
  <si>
    <t>3.2</t>
  </si>
  <si>
    <t>3.2.1</t>
  </si>
  <si>
    <t>3.2.2</t>
  </si>
  <si>
    <t>3.2.3</t>
  </si>
  <si>
    <t>3.2.4</t>
  </si>
  <si>
    <t>3.2.5</t>
  </si>
  <si>
    <t>3.3</t>
  </si>
  <si>
    <t>3.3.1</t>
  </si>
  <si>
    <t>3.3.2</t>
  </si>
  <si>
    <t>3.3.3</t>
  </si>
  <si>
    <t>3.3.4</t>
  </si>
  <si>
    <t>3.3.5</t>
  </si>
  <si>
    <t>Activité 3 : - Mettre en place un consortium entre organisations de type JLB dans la sous-région</t>
  </si>
  <si>
    <t xml:space="preserve">Tâche 3: Organisation des rencontres ou congrès internationaux </t>
  </si>
  <si>
    <t xml:space="preserve">Tâche 2: Echanges avec la FES BENIN, les responsables de fondation au plan régional et les associations des alumni </t>
  </si>
  <si>
    <t>TG, SG</t>
  </si>
  <si>
    <t>3.4</t>
  </si>
  <si>
    <t>3.4.1</t>
  </si>
  <si>
    <t>3.4.2</t>
  </si>
  <si>
    <t>3.4.3</t>
  </si>
  <si>
    <t>3.4.4</t>
  </si>
  <si>
    <t>3.4.5</t>
  </si>
  <si>
    <t>Activité 4 : Organiser une campagne de vulgarisation du programme JLB</t>
  </si>
  <si>
    <t>TG , SG</t>
  </si>
  <si>
    <t>3.5</t>
  </si>
  <si>
    <t>Activité 5 : Organiser la grande marche des jeunes pour la paix, la préservation de la démocratie et pour des élections pacifiques</t>
  </si>
  <si>
    <t xml:space="preserve">CS, Associations de jeunes sœurs, Collège des ambassadeurs </t>
  </si>
  <si>
    <t>3.5.1</t>
  </si>
  <si>
    <t>3.5.2</t>
  </si>
  <si>
    <t>3.5.3</t>
  </si>
  <si>
    <t>3.5.4</t>
  </si>
  <si>
    <t>3.5.5</t>
  </si>
  <si>
    <t>Activité 2 : Organisation des débats, webinaire,des forums citoyens locaux dans chacun des chefs-lieux de départements, des tables rondes intergénérationnelles,etc. sur des sujets d’actualités politiques et pondre des documents de positions</t>
  </si>
  <si>
    <t>3.6</t>
  </si>
  <si>
    <t>3.6.1</t>
  </si>
  <si>
    <t>3.6.2</t>
  </si>
  <si>
    <t>3.6.3</t>
  </si>
  <si>
    <t>3.6.4</t>
  </si>
  <si>
    <t>3.6.5</t>
  </si>
  <si>
    <t>Activité 6 : Création des plateformes où les jeunes peuvent voter virtuellement sur des sujets politiques d'actualité, participer à des consultations publiques ou encore faire entendre leur voix dans les décisions législatives via des mécanismes de démocratie participative numériques</t>
  </si>
  <si>
    <t xml:space="preserve">TG, SG </t>
  </si>
  <si>
    <t xml:space="preserve">Programme 4: Evolution de l'impact et de l'ancrage du réseau au plan national </t>
  </si>
  <si>
    <t xml:space="preserve">Objectif spécifique: Augmenter le nombre de jeunes engagés pour des causes et des valeurs  </t>
  </si>
  <si>
    <t>Un grand nombre de jeunes engagés pour des causes et des valeurs, éduqués aux valeurs civiques, morales, démocratiques et patriotiques, etc</t>
  </si>
  <si>
    <t>Objectif général du programme:  Faire du RA-JLB le plus grand réseau de jeunes au Bénin avec une forte notoriété</t>
  </si>
  <si>
    <t>Projet d’éducation de la jeunesse aux valeurs civique, éthique, morale, démocratique  et patriotique et organisation du voyage au cœur des institutions à 20 adolescents par trimestre</t>
  </si>
  <si>
    <t>Collège des ambassadeurs,membres JLB</t>
  </si>
  <si>
    <t xml:space="preserve">Responsable commissions </t>
  </si>
  <si>
    <t xml:space="preserve">PCA, Responsable commissions </t>
  </si>
  <si>
    <t>les techniques de rédaction de plaidoyers, la rédaction d’un CV et comment réussir un entretien d’embauche, au leadership et à la Prise de Parole en Public, Sensibilisation des jeunes sur les Politiques Publiques,</t>
  </si>
  <si>
    <t xml:space="preserve">Une partition des JLB selon des centres d'intérêts politique, entrepreneurial et social sera faite, et la nouvelle vision sera présentée, Organiser la foire des JLB entrepreneurs </t>
  </si>
  <si>
    <t xml:space="preserve"> Elaboration et publication des compétences des membres, leurs centres d'intérêts et le repertoire des entreprises membres</t>
  </si>
  <si>
    <t>Coordonnateur départemental</t>
  </si>
  <si>
    <t xml:space="preserve">CS, Coordinations départementales </t>
  </si>
  <si>
    <t>4.1.5</t>
  </si>
  <si>
    <t>4.1.6</t>
  </si>
  <si>
    <t>4.2</t>
  </si>
  <si>
    <t>4.2.1</t>
  </si>
  <si>
    <t>4.2.2</t>
  </si>
  <si>
    <t>4.2.3</t>
  </si>
  <si>
    <t>4.2.4</t>
  </si>
  <si>
    <t>4.2.5</t>
  </si>
  <si>
    <t>4.2.6</t>
  </si>
  <si>
    <t>4.3</t>
  </si>
  <si>
    <t>Activité 3:  Mise en œuvre du projet  de valorisation et de révélation de l’histoire endogène de notre pays le Bénin ( concours d’art oratoire sur l’histoire de notre pays, les différents royaumes, etc.)</t>
  </si>
  <si>
    <t>4.3.1</t>
  </si>
  <si>
    <t>4.3.2</t>
  </si>
  <si>
    <t>4.3.3</t>
  </si>
  <si>
    <t>4.3.4</t>
  </si>
  <si>
    <t>4.3.5</t>
  </si>
  <si>
    <t>4.3.6</t>
  </si>
  <si>
    <t>4.4</t>
  </si>
  <si>
    <t>Activité 4:  Mise en œuvre du projet  "Défi de l’entrepreneuriat en milieu scolaire rural"</t>
  </si>
  <si>
    <t>4.4.1</t>
  </si>
  <si>
    <t>4.4.2</t>
  </si>
  <si>
    <t>4.4.3</t>
  </si>
  <si>
    <t>4.4.4</t>
  </si>
  <si>
    <t>4.4.5</t>
  </si>
  <si>
    <t>4.4.6</t>
  </si>
  <si>
    <t>4.5</t>
  </si>
  <si>
    <t xml:space="preserve">Activité 5 : Installation des clubs vert dans les collèges, quartiers et villages et lancement du concours mon quartier/village  propre doté d’un prix </t>
  </si>
  <si>
    <t>4.5.1</t>
  </si>
  <si>
    <t>4.5.2</t>
  </si>
  <si>
    <t>4.5.3</t>
  </si>
  <si>
    <t>4.5.4</t>
  </si>
  <si>
    <t>4.5.5</t>
  </si>
  <si>
    <t>4.5.6</t>
  </si>
  <si>
    <t>Activité 6 : Formation des jeunes étudiants  et scolaires sur les soft-skills</t>
  </si>
  <si>
    <t>4.6</t>
  </si>
  <si>
    <t>4.6.1</t>
  </si>
  <si>
    <t>4.6.2</t>
  </si>
  <si>
    <t>4.6.3</t>
  </si>
  <si>
    <t>4.6.4</t>
  </si>
  <si>
    <t>4.6.5</t>
  </si>
  <si>
    <t>4.6.6</t>
  </si>
  <si>
    <t>4.7</t>
  </si>
  <si>
    <t xml:space="preserve">Activité 7 : Master spoken english  </t>
  </si>
  <si>
    <t>4.7.1</t>
  </si>
  <si>
    <t>4.7.2</t>
  </si>
  <si>
    <t>4.7.3</t>
  </si>
  <si>
    <t>4.7.4</t>
  </si>
  <si>
    <t>4.7.5</t>
  </si>
  <si>
    <t>4.7.6</t>
  </si>
  <si>
    <t>4.8</t>
  </si>
  <si>
    <t>4.8.1</t>
  </si>
  <si>
    <t>4.8.2</t>
  </si>
  <si>
    <t>4.8.3</t>
  </si>
  <si>
    <t>4.8.4</t>
  </si>
  <si>
    <t>4.8.5</t>
  </si>
  <si>
    <t>4.8.6</t>
  </si>
  <si>
    <t xml:space="preserve">Activité 8 : Formation des citoyens aux gestes et soins de premier secours </t>
  </si>
  <si>
    <t>4.9</t>
  </si>
  <si>
    <t>4.9.1</t>
  </si>
  <si>
    <t>4.9.2</t>
  </si>
  <si>
    <t>4.9.3</t>
  </si>
  <si>
    <t>4.9.4</t>
  </si>
  <si>
    <t>4.9.5</t>
  </si>
  <si>
    <t>4.9.6</t>
  </si>
  <si>
    <t>4.10</t>
  </si>
  <si>
    <t>4.10.1</t>
  </si>
  <si>
    <t>4.10.2</t>
  </si>
  <si>
    <t>4.10.3</t>
  </si>
  <si>
    <t>4.10.4</t>
  </si>
  <si>
    <t>4.10.5</t>
  </si>
  <si>
    <t>4.10.6</t>
  </si>
  <si>
    <t>4.11</t>
  </si>
  <si>
    <t>4.11.1</t>
  </si>
  <si>
    <t>4.11.2</t>
  </si>
  <si>
    <t>4.11.3</t>
  </si>
  <si>
    <t>4.11.4</t>
  </si>
  <si>
    <t>4.11.5</t>
  </si>
  <si>
    <t>4.11.6</t>
  </si>
  <si>
    <t xml:space="preserve">Activité 11 : Célébration de journées internationales  </t>
  </si>
  <si>
    <t>Nominations des responsables programmes, SE, Stat, etc</t>
  </si>
  <si>
    <t>4.12</t>
  </si>
  <si>
    <t>Activité 12: Sensibilisation des populations notamment les jeunes sur l'extrémisme violent</t>
  </si>
  <si>
    <t>4.12.1</t>
  </si>
  <si>
    <t>4.12.2</t>
  </si>
  <si>
    <t>4.12.3</t>
  </si>
  <si>
    <t>4.12.4</t>
  </si>
  <si>
    <t>4.12.5</t>
  </si>
  <si>
    <t>4.12.6</t>
  </si>
  <si>
    <t xml:space="preserve">Activités en présentielles et campagnes numériques suivi de la production de documents de position du Réseau </t>
  </si>
  <si>
    <t>PLAN DE TRAVAIL ANNUEL (PTA) 2025 DE L'UNION GENERALE DES SAHOUE UGS SAXWE-NUKUN</t>
  </si>
  <si>
    <t>01/04/2025 au 30/06/2025</t>
  </si>
  <si>
    <t>01/07/2025 au 30/09/2025</t>
  </si>
  <si>
    <t>01/10/2025 au 31/12/2025</t>
  </si>
  <si>
    <t>24/01/2025 au 31/12/2025</t>
  </si>
  <si>
    <t>24/01/2025 au 31/03/2025</t>
  </si>
  <si>
    <t xml:space="preserve">Un disque dur acheté et des clés USB également </t>
  </si>
  <si>
    <t>4 membres avec un don de 5 mille chacun</t>
  </si>
  <si>
    <t>Paiement du prestataire</t>
  </si>
  <si>
    <t xml:space="preserve">Restauration des membres du Comité à l'occasion de leur installation + autres frais </t>
  </si>
  <si>
    <t xml:space="preserve">Organiser le Benin JLB Award, Restauration des membres du Comité à l'occasion de leur installation + autres frais  </t>
  </si>
  <si>
    <t>24/01/2025 au 31/05/2025</t>
  </si>
  <si>
    <t xml:space="preserve">Tâche 5: Installation desmembres du Cabinet du Président </t>
  </si>
  <si>
    <t>24/01/25 au 01/03/2025</t>
  </si>
  <si>
    <t>24/01/25 au 30/03/2025</t>
  </si>
  <si>
    <t>24/01/25 au 28/02/2025</t>
  </si>
  <si>
    <t>02/02/25 au 30/05/2025</t>
  </si>
  <si>
    <t xml:space="preserve">un forfait de 5mille pour chacun des 4 membres </t>
  </si>
  <si>
    <t>Tâche 5: Validation du Manuel de Procédures par l'Assemblée Générale Extraordinaire</t>
  </si>
  <si>
    <t>15/02/25 au 30/03/2025</t>
  </si>
  <si>
    <t>15/02/25 au 25/04/2025</t>
  </si>
  <si>
    <t xml:space="preserve">Au plus tard </t>
  </si>
  <si>
    <t>02/02/25 au 10/03/25</t>
  </si>
  <si>
    <t>Activité 11: Tenue  des revues trimestrielles d'exécution du Plan de Travail Annuel 2025 du RA-JLB</t>
  </si>
  <si>
    <t>24/01/25 au 31/12/25</t>
  </si>
  <si>
    <t>Février à Décembre 2025</t>
  </si>
  <si>
    <t>05 mars au plus tard</t>
  </si>
  <si>
    <t>02/02/25 au 28/04/2025</t>
  </si>
  <si>
    <t>Tâche 1: Mise en conformité des documents par un comité spécial mis sur pieds</t>
  </si>
  <si>
    <t xml:space="preserve">PCA, VP, SG RA-JLB </t>
  </si>
  <si>
    <t>01/06/2025 au 30/09/2025</t>
  </si>
  <si>
    <t>Juin- Août 2025</t>
  </si>
  <si>
    <t xml:space="preserve">Tâche 2: Validation  des TDR par le bureau </t>
  </si>
  <si>
    <t>02/02/25 au 03/03/2025</t>
  </si>
  <si>
    <t>3 mille par an pour les membres du CA et du CS et 2mille par an pour les coordo</t>
  </si>
  <si>
    <t>24/01/25 au 31/12/2025</t>
  </si>
  <si>
    <t>fevrier- mai 2025</t>
  </si>
  <si>
    <t>Budget global programme 1</t>
  </si>
  <si>
    <t>mars-déc 2025</t>
  </si>
  <si>
    <t>01/07/25 au 02/08/25</t>
  </si>
  <si>
    <t>01/05/25 au 02/08/25</t>
  </si>
  <si>
    <t>01/06/2025 au 30/06/2025</t>
  </si>
  <si>
    <t>02/02/2025 au 30/12/2025</t>
  </si>
  <si>
    <t>mars 2025 à déc 2025</t>
  </si>
  <si>
    <t>01/03/2025 au 30/06/2025</t>
  </si>
  <si>
    <t>01/05/2025 au 30/12/2025</t>
  </si>
  <si>
    <t>01/06/2025 au 30/07/2025</t>
  </si>
  <si>
    <t>10/06/2025 au 20/07/2025</t>
  </si>
  <si>
    <t xml:space="preserve">Action 2 : Fonctionnement du bureau </t>
  </si>
  <si>
    <t>Tâche 2: Mise en place d'un comité d'appui et de veille à la mise en œuvre des réformes</t>
  </si>
  <si>
    <t xml:space="preserve">Tâche 3: Mise en place de la logistique nécessaire </t>
  </si>
  <si>
    <t>02/02/2025 au 31/05/2025</t>
  </si>
  <si>
    <t>VP, PCS</t>
  </si>
  <si>
    <t>RO, SG</t>
  </si>
  <si>
    <t>PCS, TG</t>
  </si>
  <si>
    <t>02/02/2025 au 01/03/2025</t>
  </si>
  <si>
    <t>Budget global programme 2</t>
  </si>
  <si>
    <t>01/04/25 au 30/06/2025</t>
  </si>
  <si>
    <t>20/05/25 au 30/06/25</t>
  </si>
  <si>
    <t>01/04/25 au 30/12/2025</t>
  </si>
  <si>
    <t>01/04/25                  au 30/12/2025</t>
  </si>
  <si>
    <t>01/06/2025 au 30/12/2025</t>
  </si>
  <si>
    <t>01/05/25 au 30/05/2025</t>
  </si>
  <si>
    <t>01/04/25 au 30/05/2025</t>
  </si>
  <si>
    <t>01/06/2025 au 30/08/2025</t>
  </si>
  <si>
    <t xml:space="preserve">Tâche 3: Signature du contrat </t>
  </si>
  <si>
    <t xml:space="preserve">Tâche 4: Livraison de la plateforme </t>
  </si>
  <si>
    <t>Budget global du programme 3</t>
  </si>
  <si>
    <t>01/07/2025  au 10/09/2025</t>
  </si>
  <si>
    <t xml:space="preserve">au plus tard </t>
  </si>
  <si>
    <t>24/01/2025 au 30/12/2025</t>
  </si>
  <si>
    <t>10/04/2025 au 30/04/2025</t>
  </si>
  <si>
    <t xml:space="preserve">L'activité sera menée dans chaque département à raison de 200 mille par site et 50 mille comme frais de communication </t>
  </si>
  <si>
    <t>08/10/2025 au 30/12/2025</t>
  </si>
  <si>
    <t>10/10/2025 au 30/10/2025</t>
  </si>
  <si>
    <t>12/11/2025 au 30/12/2025</t>
  </si>
  <si>
    <t>01/07/2025 au 30/12/2025</t>
  </si>
  <si>
    <t>05/08/2025 au 30/12/2025</t>
  </si>
  <si>
    <t>Activité 2 : Créer une plateforme de vente de produits JLB en ligne</t>
  </si>
  <si>
    <t>01/06/2025 au 30/10/2025</t>
  </si>
  <si>
    <t>10/07/2025 au 30/10/2025</t>
  </si>
  <si>
    <t>28/02/2025 au 30/12/2025</t>
  </si>
  <si>
    <t>Budget global du programme 4</t>
  </si>
  <si>
    <t>Marie-Josée NATABOU AHOUNNOU</t>
  </si>
  <si>
    <t xml:space="preserve">Le Président du Conseil d'Administration </t>
  </si>
  <si>
    <r>
      <t xml:space="preserve">PLAN DE TRAVAIL ANNUEL (PTA)                                        DU RESEAU ALUMNI DES JEUNES LEADERS DU BENIN (RA-JLB),                                                        </t>
    </r>
    <r>
      <rPr>
        <b/>
        <i/>
        <sz val="24"/>
        <color rgb="FFFF0000"/>
        <rFont val="Stencil"/>
        <family val="5"/>
      </rPr>
      <t xml:space="preserve">Exercice budgétaire 2025 </t>
    </r>
  </si>
  <si>
    <t xml:space="preserve">       La Trésorière Générale </t>
  </si>
  <si>
    <t>Frais de boostage périodique de la page</t>
  </si>
  <si>
    <t>Emoluments graphiste, emoluments contrats presse écrite, TV</t>
  </si>
  <si>
    <t>1.2.5</t>
  </si>
  <si>
    <t>1.2.5.1</t>
  </si>
  <si>
    <t>1.2.5.2</t>
  </si>
  <si>
    <t>1.2.5.3</t>
  </si>
  <si>
    <t>1.2.5.4</t>
  </si>
  <si>
    <t>Activité 5 : Redynamisation de la trésorerie du Réseau</t>
  </si>
  <si>
    <t xml:space="preserve">Un disque dur , un ordinateur portable,une imprimante couleur </t>
  </si>
  <si>
    <t xml:space="preserve">Activité 1 : Organisation du camp pépinière rénové
</t>
  </si>
  <si>
    <t>Tâche 4: Redynamisation de la page Facebook, Linkldn, et création d'autres canaux digitaux(Tiktok, Twiter, etc.) et d'un magazine pour le RA-JLB</t>
  </si>
  <si>
    <t>cybercriminalité ou autres techniques de recherches de gain facile</t>
  </si>
  <si>
    <r>
      <t>Journées de</t>
    </r>
    <r>
      <rPr>
        <b/>
        <sz val="10"/>
        <color rgb="FFFF0000"/>
        <rFont val="Bookman Old Style"/>
        <family val="1"/>
      </rPr>
      <t xml:space="preserve"> l'arbre</t>
    </r>
    <r>
      <rPr>
        <b/>
        <sz val="10"/>
        <color theme="1"/>
        <rFont val="Bookman Old Style"/>
        <family val="1"/>
      </rPr>
      <t xml:space="preserve"> (reboisement de collège), des filles de sciences, des femmes, </t>
    </r>
    <r>
      <rPr>
        <b/>
        <sz val="10"/>
        <color rgb="FFFF0000"/>
        <rFont val="Bookman Old Style"/>
        <family val="1"/>
      </rPr>
      <t>des droits de l'homme, de la démocratie, paix, jeunesse,</t>
    </r>
    <r>
      <rPr>
        <b/>
        <sz val="10"/>
        <color theme="1"/>
        <rFont val="Bookman Old Style"/>
        <family val="1"/>
      </rPr>
      <t xml:space="preserve"> etc,</t>
    </r>
  </si>
  <si>
    <t xml:space="preserve">Activité 9 : Organiser des ateliers et des formations sur des thématiques telles la gestion d’entreprise, la gestion financière, le marketing (rédaction du plan marketing), la planification stratégique, mise en place du plan d’exportation,  les techniques de négociation et de revendication des droits des travailleurs, les compétences du numérique,  etc.
</t>
  </si>
  <si>
    <t>L'ouvrir aux membres du Réseau</t>
  </si>
  <si>
    <t>Activité 2 : Sensibilisation des jeunes contre la cybercriminalité et toutes formes d’arnaques (présentiel ou en ligne)</t>
  </si>
  <si>
    <t>Partitionner le drive en deux interne et externe. Externe avec un accès aux membres à jour de leurs cotisations</t>
  </si>
  <si>
    <t xml:space="preserve">Equipe de veille pour la recherche de financement </t>
  </si>
  <si>
    <t xml:space="preserve">Tâche 2: Mise en place d’une charte graphique </t>
  </si>
  <si>
    <t>Tâche 3: Confession de tous les cachets pour les postes principaux et ce,pourles deux genres</t>
  </si>
  <si>
    <t>Tâche 4: Mise en place d'un régistre numérique de courriers arrivés et départ</t>
  </si>
  <si>
    <t xml:space="preserve">Tâche 5: Archivage numérique systématique de tous les documents,note de service, courriers , etc de la 3è mandature </t>
  </si>
  <si>
    <t xml:space="preserve">Tâche 6: Mise en place d'un comité de relecture systématique des documents,notes de service, etc dela 3è mandature </t>
  </si>
  <si>
    <t>Tâche 7: Restructuration de la boite mail du réseau</t>
  </si>
  <si>
    <t xml:space="preserve">Un cabinet constitué de JLB accompagne stratégiquement et politiquement le Président </t>
  </si>
  <si>
    <t>Tâche 1:Elaboration des TDR</t>
  </si>
  <si>
    <t>Tâche 2: Reprise en mains des forums "ALL PROMOTIONS JLB" et "RA-JLB INFOS" suivi de la mise en vigueur de la charte de conduite desdits forums</t>
  </si>
  <si>
    <t xml:space="preserve">Tâche 3: Mise en place d'un système de mailing </t>
  </si>
  <si>
    <t>24/01/25 au O5/03/25</t>
  </si>
  <si>
    <t>Tâche 5: Elaborer et signer des contrats de partenariats entre le réseau et les organes de presses prioritairement de JLB; les webs TV et le graphiste et le photopgraphe professionnel</t>
  </si>
  <si>
    <t>Activité 1 : Organisation d'ateliers  de renforcement des capacités des membres des différents organes du RA-JLB sur  des thématiques (team working, team bulding,  etc.) et autres softskills</t>
  </si>
  <si>
    <t>Paiement des formateurs et du prestataire en charge de la restauration</t>
  </si>
  <si>
    <t>Activité 1: Mise en place d’un comité d'étude de la faisabilité de la mise sur pieds de la commission de solidarité au sein du RA-JLB, (dédiée au soutien des membres du réseau dans leurs moments de joie ou de vie difficile)</t>
  </si>
  <si>
    <t xml:space="preserve">Tâche 2: Prise de la note de service et suivi de sa  divulgation et cérémonie d'installation des membres dudit comité suivi de la présentation de leur mission </t>
  </si>
  <si>
    <t xml:space="preserve">Tâche 1: Mise sur pieds du comité d'étude de la faisabilité de mise en place de la commisssion de solidarité </t>
  </si>
  <si>
    <t xml:space="preserve">           Drs.Ir. Rodrigue A. A. Mahunan ATTIOGBE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</si>
</sst>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27" x14ac:knownFonts="1">
    <font>
      <sz val="11"/>
      <color theme="1"/>
      <name val="Calibri"/>
      <family val="2"/>
      <scheme val="minor"/>
    </font>
    <font>
      <sz val="10"/>
      <name val="Arial"/>
      <family val="2"/>
    </font>
    <font>
      <b/>
      <sz val="14"/>
      <color theme="1"/>
      <name val="Tahoma"/>
      <family val="2"/>
    </font>
    <font>
      <sz val="8"/>
      <name val="Calibri"/>
      <family val="2"/>
      <scheme val="minor"/>
    </font>
    <font>
      <sz val="10"/>
      <color theme="1"/>
      <name val="Calibri"/>
      <family val="2"/>
      <scheme val="minor"/>
    </font>
    <font>
      <sz val="11"/>
      <color rgb="FF000000"/>
      <name val="Calibri"/>
      <family val="2"/>
    </font>
    <font>
      <b/>
      <sz val="10"/>
      <color theme="1"/>
      <name val="Bookman Old Style"/>
      <family val="1"/>
    </font>
    <font>
      <sz val="10"/>
      <color theme="1"/>
      <name val="Bookman Old Style"/>
      <family val="1"/>
    </font>
    <font>
      <b/>
      <sz val="10"/>
      <name val="Bookman Old Style"/>
      <family val="1"/>
    </font>
    <font>
      <b/>
      <sz val="10"/>
      <color rgb="FF000000"/>
      <name val="Bookman Old Style"/>
      <family val="1"/>
    </font>
    <font>
      <sz val="10"/>
      <color rgb="FF000000"/>
      <name val="Bookman Old Style"/>
      <family val="1"/>
    </font>
    <font>
      <b/>
      <sz val="10"/>
      <color theme="1"/>
      <name val="Trebuchet MS"/>
      <family val="2"/>
    </font>
    <font>
      <b/>
      <sz val="11"/>
      <color theme="1"/>
      <name val="Trebuchet MS"/>
      <family val="2"/>
    </font>
    <font>
      <b/>
      <sz val="12"/>
      <name val="Trebuchet MS"/>
      <family val="2"/>
    </font>
    <font>
      <sz val="11"/>
      <color theme="1"/>
      <name val="Trebuchet MS"/>
      <family val="2"/>
    </font>
    <font>
      <sz val="11"/>
      <color theme="1"/>
      <name val="Calibri"/>
      <family val="2"/>
      <scheme val="minor"/>
    </font>
    <font>
      <b/>
      <i/>
      <sz val="24"/>
      <color theme="4"/>
      <name val="Stencil"/>
      <family val="5"/>
    </font>
    <font>
      <b/>
      <i/>
      <sz val="14"/>
      <color theme="4"/>
      <name val="Tahoma"/>
      <family val="2"/>
    </font>
    <font>
      <b/>
      <i/>
      <sz val="24"/>
      <color rgb="FFFF0000"/>
      <name val="Stencil"/>
      <family val="5"/>
    </font>
    <font>
      <b/>
      <i/>
      <sz val="12"/>
      <color theme="1"/>
      <name val="Bookman Old Style"/>
      <family val="1"/>
    </font>
    <font>
      <b/>
      <i/>
      <sz val="11"/>
      <color theme="1"/>
      <name val="Calibri"/>
      <family val="2"/>
      <scheme val="minor"/>
    </font>
    <font>
      <b/>
      <i/>
      <sz val="12"/>
      <color theme="1"/>
      <name val="Calibri"/>
      <family val="2"/>
      <scheme val="minor"/>
    </font>
    <font>
      <sz val="12"/>
      <color theme="1"/>
      <name val="Arial Black"/>
      <family val="2"/>
    </font>
    <font>
      <sz val="14"/>
      <color theme="1"/>
      <name val="Arial Black"/>
      <family val="2"/>
    </font>
    <font>
      <b/>
      <i/>
      <sz val="10"/>
      <color theme="1"/>
      <name val="Calibri"/>
      <family val="2"/>
      <scheme val="minor"/>
    </font>
    <font>
      <b/>
      <i/>
      <sz val="20"/>
      <color theme="1"/>
      <name val="Calibri"/>
      <family val="2"/>
      <scheme val="minor"/>
    </font>
    <font>
      <b/>
      <sz val="10"/>
      <color rgb="FFFF0000"/>
      <name val="Bookman Old Style"/>
      <family val="1"/>
    </font>
  </fonts>
  <fills count="17">
    <fill>
      <patternFill patternType="none"/>
    </fill>
    <fill>
      <patternFill patternType="gray125"/>
    </fill>
    <fill>
      <patternFill patternType="solid">
        <fgColor theme="2" tint="-9.9978637043366805E-2"/>
        <bgColor indexed="64"/>
      </patternFill>
    </fill>
    <fill>
      <patternFill patternType="solid">
        <fgColor theme="5" tint="0.79998168889431442"/>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0"/>
        <bgColor indexed="64"/>
      </patternFill>
    </fill>
    <fill>
      <patternFill patternType="solid">
        <fgColor theme="6" tint="0.59999389629810485"/>
        <bgColor indexed="64"/>
      </patternFill>
    </fill>
    <fill>
      <patternFill patternType="solid">
        <fgColor theme="5" tint="-0.249977111117893"/>
        <bgColor indexed="64"/>
      </patternFill>
    </fill>
    <fill>
      <patternFill patternType="solid">
        <fgColor rgb="FFFFFF00"/>
        <bgColor indexed="64"/>
      </patternFill>
    </fill>
    <fill>
      <patternFill patternType="solid">
        <fgColor theme="5" tint="0.79998168889431442"/>
        <bgColor rgb="FFFFFF00"/>
      </patternFill>
    </fill>
    <fill>
      <patternFill patternType="solid">
        <fgColor theme="7" tint="0.39997558519241921"/>
        <bgColor rgb="FFB4C6E7"/>
      </patternFill>
    </fill>
    <fill>
      <patternFill patternType="solid">
        <fgColor theme="9" tint="0.79998168889431442"/>
        <bgColor indexed="64"/>
      </patternFill>
    </fill>
    <fill>
      <patternFill patternType="solid">
        <fgColor theme="9" tint="0.79998168889431442"/>
        <bgColor rgb="FFC6E0B4"/>
      </patternFill>
    </fill>
    <fill>
      <patternFill patternType="solid">
        <fgColor rgb="FFFFFFFF"/>
        <bgColor rgb="FFFFFFFF"/>
      </patternFill>
    </fill>
    <fill>
      <patternFill patternType="solid">
        <fgColor theme="7" tint="0.39997558519241921"/>
        <bgColor rgb="FFC6E0B4"/>
      </patternFill>
    </fill>
    <fill>
      <patternFill patternType="solid">
        <fgColor rgb="FFFF00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5">
    <xf numFmtId="0" fontId="0" fillId="0" borderId="0"/>
    <xf numFmtId="0" fontId="1" fillId="0" borderId="0"/>
    <xf numFmtId="0" fontId="1" fillId="0" borderId="0"/>
    <xf numFmtId="0" fontId="5" fillId="0" borderId="0" applyNumberFormat="0" applyFont="0" applyBorder="0" applyProtection="0"/>
    <xf numFmtId="164" fontId="15" fillId="0" borderId="0" applyFont="0" applyFill="0" applyBorder="0" applyAlignment="0" applyProtection="0"/>
  </cellStyleXfs>
  <cellXfs count="166">
    <xf numFmtId="0" fontId="0" fillId="0" borderId="0" xfId="0"/>
    <xf numFmtId="0" fontId="2"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wrapText="1"/>
    </xf>
    <xf numFmtId="0" fontId="0" fillId="0" borderId="0" xfId="0" applyAlignment="1">
      <alignment horizontal="center" vertical="center"/>
    </xf>
    <xf numFmtId="0" fontId="4" fillId="0" borderId="0" xfId="0" applyFont="1" applyAlignment="1">
      <alignment horizontal="center"/>
    </xf>
    <xf numFmtId="0" fontId="0" fillId="0" borderId="0" xfId="0" applyAlignment="1">
      <alignment horizontal="center" wrapText="1"/>
    </xf>
    <xf numFmtId="0" fontId="6" fillId="9" borderId="4" xfId="0" applyFont="1" applyFill="1" applyBorder="1" applyAlignment="1">
      <alignment horizontal="center" vertical="center" wrapText="1"/>
    </xf>
    <xf numFmtId="0" fontId="6" fillId="9" borderId="1" xfId="0" applyFont="1" applyFill="1" applyBorder="1" applyAlignment="1">
      <alignment horizontal="left" vertical="center" wrapText="1"/>
    </xf>
    <xf numFmtId="0" fontId="6" fillId="8" borderId="4" xfId="0" applyFont="1" applyFill="1" applyBorder="1" applyAlignment="1">
      <alignment horizontal="center" vertical="center" wrapText="1"/>
    </xf>
    <xf numFmtId="0" fontId="6" fillId="8"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6" fillId="9" borderId="2" xfId="0" applyFont="1" applyFill="1" applyBorder="1" applyAlignment="1">
      <alignment wrapText="1"/>
    </xf>
    <xf numFmtId="0" fontId="6" fillId="9" borderId="3" xfId="0" applyFont="1" applyFill="1" applyBorder="1" applyAlignment="1">
      <alignment horizontal="center" vertical="center" wrapText="1"/>
    </xf>
    <xf numFmtId="0" fontId="8" fillId="9" borderId="3" xfId="1" applyFont="1" applyFill="1" applyBorder="1" applyAlignment="1">
      <alignment horizontal="center" vertical="center" wrapText="1"/>
    </xf>
    <xf numFmtId="0" fontId="8" fillId="9" borderId="2" xfId="1" applyFont="1" applyFill="1" applyBorder="1" applyAlignment="1">
      <alignment horizontal="center" vertical="center" wrapText="1"/>
    </xf>
    <xf numFmtId="0" fontId="7" fillId="9" borderId="3" xfId="0" applyFont="1" applyFill="1" applyBorder="1" applyAlignment="1">
      <alignment horizontal="center" vertical="center" wrapText="1"/>
    </xf>
    <xf numFmtId="0" fontId="7" fillId="9" borderId="0" xfId="0" applyFont="1" applyFill="1" applyAlignment="1">
      <alignment wrapText="1"/>
    </xf>
    <xf numFmtId="0" fontId="6" fillId="8" borderId="2" xfId="0" applyFont="1" applyFill="1" applyBorder="1" applyAlignment="1">
      <alignment wrapText="1"/>
    </xf>
    <xf numFmtId="0" fontId="6" fillId="8" borderId="3" xfId="0" applyFont="1" applyFill="1" applyBorder="1" applyAlignment="1">
      <alignment horizontal="center" vertical="center" wrapText="1"/>
    </xf>
    <xf numFmtId="0" fontId="8" fillId="8" borderId="3" xfId="1" applyFont="1" applyFill="1" applyBorder="1" applyAlignment="1">
      <alignment horizontal="center" vertical="center" wrapText="1"/>
    </xf>
    <xf numFmtId="0" fontId="8" fillId="8" borderId="2" xfId="1" applyFont="1" applyFill="1" applyBorder="1" applyAlignment="1">
      <alignment horizontal="center" vertical="center" wrapText="1"/>
    </xf>
    <xf numFmtId="0" fontId="7" fillId="8" borderId="3" xfId="0" applyFont="1" applyFill="1" applyBorder="1" applyAlignment="1">
      <alignment horizontal="center" vertical="center" wrapText="1"/>
    </xf>
    <xf numFmtId="0" fontId="7" fillId="8" borderId="0" xfId="0" applyFont="1" applyFill="1" applyAlignment="1">
      <alignment wrapText="1"/>
    </xf>
    <xf numFmtId="0" fontId="7" fillId="10" borderId="1" xfId="0" applyFont="1" applyFill="1" applyBorder="1" applyAlignment="1">
      <alignment vertical="top" wrapText="1"/>
    </xf>
    <xf numFmtId="0" fontId="7" fillId="3" borderId="2" xfId="0" applyFont="1" applyFill="1" applyBorder="1"/>
    <xf numFmtId="0" fontId="7" fillId="3" borderId="2" xfId="0" applyFont="1" applyFill="1" applyBorder="1" applyAlignment="1">
      <alignment horizontal="center" vertical="center"/>
    </xf>
    <xf numFmtId="0" fontId="6" fillId="3" borderId="2" xfId="0" applyFont="1" applyFill="1" applyBorder="1" applyAlignment="1">
      <alignment horizontal="center" vertical="center" wrapText="1"/>
    </xf>
    <xf numFmtId="0" fontId="6" fillId="3" borderId="2" xfId="0" applyFont="1" applyFill="1" applyBorder="1" applyAlignment="1">
      <alignment vertical="center" wrapText="1"/>
    </xf>
    <xf numFmtId="0" fontId="7" fillId="3" borderId="0" xfId="0" applyFont="1" applyFill="1"/>
    <xf numFmtId="0" fontId="7" fillId="13" borderId="1" xfId="0" applyFont="1" applyFill="1" applyBorder="1" applyAlignment="1">
      <alignment vertical="top" wrapText="1"/>
    </xf>
    <xf numFmtId="0" fontId="7" fillId="12" borderId="1" xfId="0" applyFont="1" applyFill="1" applyBorder="1"/>
    <xf numFmtId="0" fontId="7" fillId="12" borderId="1" xfId="0" applyFont="1" applyFill="1" applyBorder="1" applyAlignment="1">
      <alignment horizontal="center" vertical="center"/>
    </xf>
    <xf numFmtId="0" fontId="7" fillId="12" borderId="1" xfId="0" applyFont="1" applyFill="1" applyBorder="1" applyAlignment="1">
      <alignment horizontal="center" wrapText="1"/>
    </xf>
    <xf numFmtId="0" fontId="7" fillId="12" borderId="0" xfId="0" applyFont="1" applyFill="1"/>
    <xf numFmtId="0" fontId="6" fillId="4" borderId="1" xfId="0" applyFont="1" applyFill="1" applyBorder="1"/>
    <xf numFmtId="3" fontId="6" fillId="4" borderId="1" xfId="0" applyNumberFormat="1" applyFont="1" applyFill="1" applyBorder="1"/>
    <xf numFmtId="0" fontId="7" fillId="4" borderId="1" xfId="0" applyFont="1" applyFill="1" applyBorder="1"/>
    <xf numFmtId="0" fontId="7" fillId="4" borderId="1" xfId="0" applyFont="1" applyFill="1" applyBorder="1" applyAlignment="1">
      <alignment horizontal="center" wrapText="1"/>
    </xf>
    <xf numFmtId="0" fontId="7" fillId="0" borderId="0" xfId="0" applyFont="1"/>
    <xf numFmtId="0" fontId="6" fillId="5" borderId="2" xfId="0" applyFont="1" applyFill="1" applyBorder="1" applyAlignment="1">
      <alignment vertical="center" wrapText="1"/>
    </xf>
    <xf numFmtId="0" fontId="7" fillId="5" borderId="1" xfId="0" applyFont="1" applyFill="1" applyBorder="1" applyAlignment="1">
      <alignment horizontal="center" vertical="center" wrapText="1"/>
    </xf>
    <xf numFmtId="0" fontId="7" fillId="5" borderId="1" xfId="0" applyFont="1" applyFill="1" applyBorder="1"/>
    <xf numFmtId="0" fontId="7" fillId="0" borderId="2" xfId="0" applyFont="1" applyBorder="1" applyAlignment="1">
      <alignment vertical="center" wrapText="1"/>
    </xf>
    <xf numFmtId="14" fontId="7" fillId="0" borderId="1" xfId="0" applyNumberFormat="1" applyFont="1" applyBorder="1" applyAlignment="1">
      <alignment vertical="center"/>
    </xf>
    <xf numFmtId="0" fontId="7" fillId="0" borderId="1" xfId="0" applyFont="1" applyBorder="1" applyAlignment="1">
      <alignment horizontal="center" vertical="center"/>
    </xf>
    <xf numFmtId="0" fontId="7" fillId="6" borderId="2" xfId="0" applyFont="1" applyFill="1" applyBorder="1" applyAlignment="1">
      <alignment vertical="center" wrapText="1"/>
    </xf>
    <xf numFmtId="0" fontId="7" fillId="0" borderId="1" xfId="0" applyFont="1" applyBorder="1" applyAlignment="1">
      <alignment vertical="center" wrapText="1"/>
    </xf>
    <xf numFmtId="0" fontId="7" fillId="0" borderId="1" xfId="0" applyFont="1" applyBorder="1"/>
    <xf numFmtId="0" fontId="6" fillId="5" borderId="1" xfId="0" applyFont="1" applyFill="1" applyBorder="1" applyAlignment="1">
      <alignment vertical="center" wrapText="1"/>
    </xf>
    <xf numFmtId="0" fontId="7" fillId="0" borderId="1" xfId="0" applyFont="1" applyBorder="1" applyAlignment="1">
      <alignment horizontal="center"/>
    </xf>
    <xf numFmtId="0" fontId="7" fillId="0" borderId="1" xfId="0" applyFont="1" applyBorder="1" applyAlignment="1">
      <alignment vertical="center"/>
    </xf>
    <xf numFmtId="0" fontId="6" fillId="11" borderId="1" xfId="0" applyFont="1" applyFill="1" applyBorder="1" applyAlignment="1">
      <alignment horizontal="left" vertical="center" wrapText="1"/>
    </xf>
    <xf numFmtId="0" fontId="6" fillId="5" borderId="1" xfId="0" applyFont="1" applyFill="1" applyBorder="1"/>
    <xf numFmtId="0" fontId="6" fillId="5" borderId="0" xfId="0" applyFont="1" applyFill="1"/>
    <xf numFmtId="3" fontId="6" fillId="5" borderId="1" xfId="0" applyNumberFormat="1" applyFont="1" applyFill="1" applyBorder="1" applyAlignment="1">
      <alignment horizontal="center" vertical="center"/>
    </xf>
    <xf numFmtId="3" fontId="7" fillId="6" borderId="1" xfId="0" applyNumberFormat="1" applyFont="1" applyFill="1" applyBorder="1" applyAlignment="1">
      <alignment horizontal="center" vertical="center"/>
    </xf>
    <xf numFmtId="0" fontId="7" fillId="6" borderId="1" xfId="0" applyFont="1" applyFill="1" applyBorder="1" applyAlignment="1">
      <alignment horizontal="center" vertical="center"/>
    </xf>
    <xf numFmtId="0" fontId="7" fillId="6" borderId="1" xfId="0" applyFont="1" applyFill="1" applyBorder="1"/>
    <xf numFmtId="0" fontId="7" fillId="6" borderId="1" xfId="0" applyFont="1" applyFill="1" applyBorder="1" applyAlignment="1">
      <alignment horizontal="center"/>
    </xf>
    <xf numFmtId="0" fontId="7" fillId="6" borderId="1" xfId="0" applyFont="1" applyFill="1" applyBorder="1" applyAlignment="1">
      <alignment vertical="center" wrapText="1"/>
    </xf>
    <xf numFmtId="0" fontId="7" fillId="6" borderId="1" xfId="0" applyFont="1" applyFill="1" applyBorder="1" applyAlignment="1">
      <alignment wrapText="1"/>
    </xf>
    <xf numFmtId="0" fontId="9" fillId="15" borderId="1" xfId="0" applyFont="1" applyFill="1" applyBorder="1" applyAlignment="1">
      <alignment vertical="center" wrapText="1"/>
    </xf>
    <xf numFmtId="49" fontId="10" fillId="14" borderId="1" xfId="0" applyNumberFormat="1" applyFont="1" applyFill="1" applyBorder="1" applyAlignment="1">
      <alignment vertical="center" wrapText="1"/>
    </xf>
    <xf numFmtId="0" fontId="7" fillId="5" borderId="0" xfId="0" applyFont="1" applyFill="1"/>
    <xf numFmtId="0" fontId="7" fillId="5" borderId="1" xfId="0" applyFont="1" applyFill="1" applyBorder="1" applyAlignment="1">
      <alignment horizontal="center"/>
    </xf>
    <xf numFmtId="0" fontId="7" fillId="0" borderId="1" xfId="0" applyFont="1" applyFill="1" applyBorder="1" applyAlignment="1">
      <alignment vertical="center" wrapText="1"/>
    </xf>
    <xf numFmtId="0" fontId="7" fillId="5" borderId="1" xfId="0" applyFont="1" applyFill="1" applyBorder="1" applyAlignment="1">
      <alignment horizontal="center" vertical="center"/>
    </xf>
    <xf numFmtId="0" fontId="14" fillId="0" borderId="0" xfId="0" applyFont="1" applyAlignment="1">
      <alignment wrapText="1"/>
    </xf>
    <xf numFmtId="0" fontId="12" fillId="2" borderId="1" xfId="0" applyFont="1" applyFill="1" applyBorder="1" applyAlignment="1">
      <alignment wrapText="1"/>
    </xf>
    <xf numFmtId="0" fontId="7" fillId="0" borderId="0" xfId="0" applyFont="1" applyFill="1" applyAlignment="1">
      <alignment wrapText="1"/>
    </xf>
    <xf numFmtId="0" fontId="7" fillId="0" borderId="0" xfId="0" applyFont="1" applyFill="1"/>
    <xf numFmtId="3" fontId="7"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5" borderId="1" xfId="0" applyFont="1" applyFill="1" applyBorder="1" applyAlignment="1">
      <alignment horizontal="left" vertical="center" wrapText="1"/>
    </xf>
    <xf numFmtId="3" fontId="7" fillId="0" borderId="1" xfId="0" applyNumberFormat="1" applyFont="1" applyBorder="1" applyAlignment="1">
      <alignment horizontal="center" vertical="center"/>
    </xf>
    <xf numFmtId="0" fontId="6" fillId="5" borderId="1" xfId="0" applyFont="1" applyFill="1" applyBorder="1" applyAlignment="1">
      <alignment horizontal="left" vertical="center" wrapText="1"/>
    </xf>
    <xf numFmtId="0" fontId="6" fillId="0" borderId="0" xfId="0" applyFont="1" applyFill="1"/>
    <xf numFmtId="165" fontId="6" fillId="5" borderId="1" xfId="4" applyNumberFormat="1" applyFont="1" applyFill="1" applyBorder="1" applyAlignment="1">
      <alignment horizontal="center" vertical="center"/>
    </xf>
    <xf numFmtId="0" fontId="10" fillId="0" borderId="1" xfId="0" applyFont="1" applyBorder="1" applyAlignment="1">
      <alignment vertical="center" wrapText="1"/>
    </xf>
    <xf numFmtId="3" fontId="7" fillId="5" borderId="1" xfId="0" applyNumberFormat="1" applyFont="1" applyFill="1" applyBorder="1" applyAlignment="1">
      <alignment horizontal="center" vertical="center"/>
    </xf>
    <xf numFmtId="0" fontId="6" fillId="5" borderId="1" xfId="0" applyFont="1" applyFill="1" applyBorder="1" applyAlignment="1">
      <alignment horizontal="center"/>
    </xf>
    <xf numFmtId="0" fontId="6" fillId="0" borderId="0" xfId="0" applyFont="1" applyFill="1" applyAlignment="1">
      <alignment wrapText="1"/>
    </xf>
    <xf numFmtId="0" fontId="6" fillId="9" borderId="0" xfId="0" applyFont="1" applyFill="1" applyAlignment="1">
      <alignment wrapText="1"/>
    </xf>
    <xf numFmtId="17" fontId="7" fillId="0" borderId="1" xfId="0" applyNumberFormat="1" applyFont="1" applyBorder="1"/>
    <xf numFmtId="0" fontId="7" fillId="6" borderId="1" xfId="0" applyFont="1" applyFill="1" applyBorder="1" applyAlignment="1">
      <alignment horizontal="left" vertical="center" wrapText="1"/>
    </xf>
    <xf numFmtId="15" fontId="7" fillId="0" borderId="1" xfId="0" applyNumberFormat="1" applyFont="1" applyBorder="1"/>
    <xf numFmtId="14" fontId="7" fillId="6" borderId="1" xfId="0" applyNumberFormat="1" applyFont="1" applyFill="1" applyBorder="1"/>
    <xf numFmtId="0" fontId="7" fillId="0" borderId="1" xfId="0" applyFont="1" applyBorder="1" applyAlignment="1">
      <alignment horizontal="right" vertical="center" wrapText="1"/>
    </xf>
    <xf numFmtId="17" fontId="7" fillId="6" borderId="1" xfId="0" applyNumberFormat="1" applyFont="1" applyFill="1" applyBorder="1"/>
    <xf numFmtId="0" fontId="6" fillId="0" borderId="0" xfId="0" applyFont="1"/>
    <xf numFmtId="0" fontId="19" fillId="16" borderId="3" xfId="0" applyFont="1" applyFill="1" applyBorder="1" applyAlignment="1">
      <alignment horizontal="center" vertical="center" wrapText="1"/>
    </xf>
    <xf numFmtId="0" fontId="19" fillId="16" borderId="1" xfId="0" applyFont="1" applyFill="1" applyBorder="1" applyAlignment="1">
      <alignment vertical="center" wrapText="1"/>
    </xf>
    <xf numFmtId="3" fontId="19" fillId="16" borderId="2" xfId="0" applyNumberFormat="1" applyFont="1" applyFill="1" applyBorder="1" applyAlignment="1">
      <alignment horizontal="center" vertical="center"/>
    </xf>
    <xf numFmtId="0" fontId="19" fillId="16" borderId="2" xfId="0" applyFont="1" applyFill="1" applyBorder="1" applyAlignment="1">
      <alignment horizontal="center" vertical="center"/>
    </xf>
    <xf numFmtId="3" fontId="19" fillId="16" borderId="3" xfId="0" applyNumberFormat="1" applyFont="1" applyFill="1" applyBorder="1" applyAlignment="1">
      <alignment horizontal="center" vertical="center"/>
    </xf>
    <xf numFmtId="17" fontId="19" fillId="16" borderId="3" xfId="0" applyNumberFormat="1" applyFont="1" applyFill="1" applyBorder="1"/>
    <xf numFmtId="0" fontId="19" fillId="16" borderId="2" xfId="0" applyFont="1" applyFill="1" applyBorder="1" applyAlignment="1">
      <alignment horizontal="center"/>
    </xf>
    <xf numFmtId="0" fontId="19" fillId="16" borderId="2" xfId="0" applyFont="1" applyFill="1" applyBorder="1" applyAlignment="1">
      <alignment horizontal="center" vertical="center" wrapText="1"/>
    </xf>
    <xf numFmtId="0" fontId="19" fillId="16" borderId="3" xfId="0" applyFont="1" applyFill="1" applyBorder="1" applyAlignment="1">
      <alignment vertical="center" wrapText="1"/>
    </xf>
    <xf numFmtId="0" fontId="19" fillId="16" borderId="2" xfId="0" applyFont="1" applyFill="1" applyBorder="1" applyAlignment="1">
      <alignment vertical="center" wrapText="1"/>
    </xf>
    <xf numFmtId="0" fontId="19" fillId="16" borderId="0" xfId="0" applyFont="1" applyFill="1"/>
    <xf numFmtId="17" fontId="7" fillId="5" borderId="1" xfId="0" applyNumberFormat="1" applyFont="1" applyFill="1" applyBorder="1"/>
    <xf numFmtId="0" fontId="7" fillId="6" borderId="1" xfId="0" applyFont="1" applyFill="1" applyBorder="1" applyAlignment="1">
      <alignment horizontal="right" vertical="center" wrapText="1"/>
    </xf>
    <xf numFmtId="14" fontId="7" fillId="0" borderId="1" xfId="0" applyNumberFormat="1" applyFont="1" applyBorder="1"/>
    <xf numFmtId="14" fontId="7" fillId="6" borderId="1" xfId="0" applyNumberFormat="1" applyFont="1" applyFill="1" applyBorder="1" applyAlignment="1">
      <alignment horizontal="center" vertical="center" wrapText="1"/>
    </xf>
    <xf numFmtId="17" fontId="7" fillId="0" borderId="1" xfId="0" applyNumberFormat="1" applyFont="1" applyBorder="1" applyAlignment="1">
      <alignment horizontal="center" vertical="center" wrapText="1"/>
    </xf>
    <xf numFmtId="0" fontId="19" fillId="16" borderId="4" xfId="0" applyFont="1" applyFill="1" applyBorder="1" applyAlignment="1">
      <alignment horizontal="center" vertical="center" wrapText="1"/>
    </xf>
    <xf numFmtId="14" fontId="19" fillId="16" borderId="3" xfId="0" applyNumberFormat="1" applyFont="1" applyFill="1" applyBorder="1"/>
    <xf numFmtId="0" fontId="19" fillId="16" borderId="2" xfId="0" applyFont="1" applyFill="1" applyBorder="1"/>
    <xf numFmtId="0" fontId="6" fillId="5" borderId="1" xfId="0" applyFont="1" applyFill="1" applyBorder="1" applyAlignment="1">
      <alignment horizontal="center" wrapText="1"/>
    </xf>
    <xf numFmtId="0" fontId="7" fillId="0" borderId="1" xfId="0" applyFont="1" applyBorder="1" applyAlignment="1">
      <alignment horizontal="center" wrapText="1"/>
    </xf>
    <xf numFmtId="0" fontId="19" fillId="16" borderId="10" xfId="0" applyFont="1" applyFill="1" applyBorder="1" applyAlignment="1">
      <alignment horizontal="center" vertical="center" wrapText="1"/>
    </xf>
    <xf numFmtId="0" fontId="19" fillId="16" borderId="5" xfId="0" applyFont="1" applyFill="1" applyBorder="1" applyAlignment="1">
      <alignment horizontal="center" vertical="center"/>
    </xf>
    <xf numFmtId="14" fontId="19" fillId="16" borderId="8" xfId="0" applyNumberFormat="1" applyFont="1" applyFill="1" applyBorder="1"/>
    <xf numFmtId="0" fontId="19" fillId="16" borderId="9" xfId="0" applyFont="1" applyFill="1" applyBorder="1" applyAlignment="1">
      <alignment horizontal="center"/>
    </xf>
    <xf numFmtId="0" fontId="19" fillId="16" borderId="9" xfId="0" applyFont="1" applyFill="1" applyBorder="1" applyAlignment="1">
      <alignment horizontal="center" vertical="center" wrapText="1"/>
    </xf>
    <xf numFmtId="0" fontId="19" fillId="16" borderId="9" xfId="0" applyFont="1" applyFill="1" applyBorder="1" applyAlignment="1">
      <alignment vertical="center" wrapText="1"/>
    </xf>
    <xf numFmtId="0" fontId="21" fillId="16" borderId="0" xfId="0" applyFont="1" applyFill="1"/>
    <xf numFmtId="3" fontId="19" fillId="16" borderId="6" xfId="0" applyNumberFormat="1" applyFont="1" applyFill="1" applyBorder="1" applyAlignment="1">
      <alignment horizontal="center" vertical="center"/>
    </xf>
    <xf numFmtId="3" fontId="19" fillId="16" borderId="5" xfId="0" applyNumberFormat="1" applyFont="1" applyFill="1" applyBorder="1" applyAlignment="1">
      <alignment horizontal="center" vertical="center"/>
    </xf>
    <xf numFmtId="3" fontId="19" fillId="16" borderId="7" xfId="0" applyNumberFormat="1" applyFont="1" applyFill="1" applyBorder="1" applyAlignment="1">
      <alignment horizontal="center" vertical="center"/>
    </xf>
    <xf numFmtId="0" fontId="23" fillId="0" borderId="0" xfId="0" applyFont="1"/>
    <xf numFmtId="0" fontId="22" fillId="0" borderId="0" xfId="0" applyFont="1"/>
    <xf numFmtId="0" fontId="24" fillId="6" borderId="10" xfId="0" applyFont="1" applyFill="1" applyBorder="1" applyAlignment="1">
      <alignment horizontal="center" vertical="center" wrapText="1"/>
    </xf>
    <xf numFmtId="0" fontId="25" fillId="7" borderId="1" xfId="0" applyFont="1" applyFill="1" applyBorder="1" applyAlignment="1">
      <alignment vertical="center" wrapText="1"/>
    </xf>
    <xf numFmtId="0" fontId="25" fillId="7" borderId="6" xfId="0" applyFont="1" applyFill="1" applyBorder="1" applyAlignment="1">
      <alignment horizontal="center" vertical="center"/>
    </xf>
    <xf numFmtId="0" fontId="25" fillId="7" borderId="5" xfId="0" applyFont="1" applyFill="1" applyBorder="1" applyAlignment="1">
      <alignment horizontal="center" vertical="center"/>
    </xf>
    <xf numFmtId="3" fontId="25" fillId="7" borderId="7" xfId="0" applyNumberFormat="1" applyFont="1" applyFill="1" applyBorder="1" applyAlignment="1">
      <alignment horizontal="center" vertical="center"/>
    </xf>
    <xf numFmtId="0" fontId="20" fillId="6" borderId="8" xfId="0" applyFont="1" applyFill="1" applyBorder="1"/>
    <xf numFmtId="0" fontId="20" fillId="6" borderId="9" xfId="0" applyFont="1" applyFill="1" applyBorder="1" applyAlignment="1">
      <alignment horizontal="center"/>
    </xf>
    <xf numFmtId="0" fontId="20" fillId="6" borderId="9" xfId="0" applyFont="1" applyFill="1" applyBorder="1" applyAlignment="1">
      <alignment horizontal="center" wrapText="1"/>
    </xf>
    <xf numFmtId="0" fontId="20" fillId="6" borderId="9" xfId="0" applyFont="1" applyFill="1" applyBorder="1"/>
    <xf numFmtId="0" fontId="20" fillId="0" borderId="0" xfId="0" applyFont="1"/>
    <xf numFmtId="0" fontId="7" fillId="0" borderId="1" xfId="0" applyFont="1" applyBorder="1" applyAlignment="1">
      <alignment wrapText="1"/>
    </xf>
    <xf numFmtId="0" fontId="6" fillId="5" borderId="1" xfId="0" applyFont="1" applyFill="1" applyBorder="1" applyAlignment="1">
      <alignment wrapText="1"/>
    </xf>
    <xf numFmtId="0" fontId="13" fillId="2" borderId="2" xfId="1" applyFont="1" applyFill="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2" borderId="2" xfId="0" applyFont="1" applyFill="1" applyBorder="1" applyAlignment="1">
      <alignment vertical="center" wrapText="1"/>
    </xf>
    <xf numFmtId="0" fontId="12" fillId="2" borderId="3" xfId="0" applyFont="1" applyFill="1" applyBorder="1" applyAlignment="1">
      <alignment vertical="center" wrapText="1"/>
    </xf>
    <xf numFmtId="0" fontId="12" fillId="2" borderId="4" xfId="0" applyFont="1" applyFill="1" applyBorder="1" applyAlignment="1">
      <alignment vertical="center" wrapText="1"/>
    </xf>
    <xf numFmtId="0" fontId="13" fillId="2" borderId="1" xfId="1"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3" fillId="2" borderId="3" xfId="1" applyFont="1" applyFill="1" applyBorder="1" applyAlignment="1">
      <alignment horizontal="center" vertical="center" wrapText="1"/>
    </xf>
    <xf numFmtId="0" fontId="13" fillId="2" borderId="4" xfId="1" applyFont="1" applyFill="1" applyBorder="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7" fillId="0" borderId="11" xfId="0" applyFont="1" applyBorder="1" applyAlignment="1">
      <alignment horizontal="center" vertical="center" wrapText="1"/>
    </xf>
    <xf numFmtId="0" fontId="2" fillId="0" borderId="11" xfId="0" applyFont="1" applyBorder="1" applyAlignment="1">
      <alignment horizontal="center" vertical="center" wrapText="1"/>
    </xf>
  </cellXfs>
  <cellStyles count="5">
    <cellStyle name="Milliers" xfId="4" builtinId="3"/>
    <cellStyle name="NiveauLigne_4" xfId="1" builtinId="1" iLevel="3"/>
    <cellStyle name="Normal" xfId="0" builtinId="0"/>
    <cellStyle name="Normal 2" xfId="3" xr:uid="{00000000-0005-0000-0000-000003000000}"/>
    <cellStyle name="Normal 3"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1685192</xdr:colOff>
      <xdr:row>0</xdr:row>
      <xdr:rowOff>0</xdr:rowOff>
    </xdr:from>
    <xdr:to>
      <xdr:col>1</xdr:col>
      <xdr:colOff>3694862</xdr:colOff>
      <xdr:row>2</xdr:row>
      <xdr:rowOff>973434</xdr:rowOff>
    </xdr:to>
    <xdr:pic>
      <xdr:nvPicPr>
        <xdr:cNvPr id="6" name="Imag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71346" y="0"/>
          <a:ext cx="2009670" cy="1999203"/>
        </a:xfrm>
        <a:prstGeom prst="rect">
          <a:avLst/>
        </a:prstGeom>
      </xdr:spPr>
    </xdr:pic>
    <xdr:clientData/>
  </xdr:twoCellAnchor>
  <xdr:twoCellAnchor editAs="oneCell">
    <xdr:from>
      <xdr:col>9</xdr:col>
      <xdr:colOff>94204</xdr:colOff>
      <xdr:row>0</xdr:row>
      <xdr:rowOff>0</xdr:rowOff>
    </xdr:from>
    <xdr:to>
      <xdr:col>10</xdr:col>
      <xdr:colOff>962968</xdr:colOff>
      <xdr:row>2</xdr:row>
      <xdr:rowOff>942033</xdr:rowOff>
    </xdr:to>
    <xdr:pic>
      <xdr:nvPicPr>
        <xdr:cNvPr id="7" name="Imag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90385" y="0"/>
          <a:ext cx="1978269" cy="1967802"/>
        </a:xfrm>
        <a:prstGeom prst="rect">
          <a:avLst/>
        </a:prstGeom>
      </xdr:spPr>
    </xdr:pic>
    <xdr:clientData/>
  </xdr:twoCellAnchor>
  <xdr:twoCellAnchor editAs="oneCell">
    <xdr:from>
      <xdr:col>5</xdr:col>
      <xdr:colOff>879232</xdr:colOff>
      <xdr:row>324</xdr:row>
      <xdr:rowOff>157007</xdr:rowOff>
    </xdr:from>
    <xdr:to>
      <xdr:col>6</xdr:col>
      <xdr:colOff>858298</xdr:colOff>
      <xdr:row>331</xdr:row>
      <xdr:rowOff>20933</xdr:rowOff>
    </xdr:to>
    <xdr:pic>
      <xdr:nvPicPr>
        <xdr:cNvPr id="3" name="Image 2">
          <a:extLst>
            <a:ext uri="{FF2B5EF4-FFF2-40B4-BE49-F238E27FC236}">
              <a16:creationId xmlns:a16="http://schemas.microsoft.com/office/drawing/2014/main" id="{13EFC863-66BD-40D4-9863-6302761247C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52694" y="142110908"/>
          <a:ext cx="1297912" cy="1339778"/>
        </a:xfrm>
        <a:prstGeom prst="rect">
          <a:avLst/>
        </a:prstGeom>
      </xdr:spPr>
    </xdr:pic>
    <xdr:clientData/>
  </xdr:twoCellAnchor>
  <xdr:twoCellAnchor editAs="oneCell">
    <xdr:from>
      <xdr:col>5</xdr:col>
      <xdr:colOff>1256044</xdr:colOff>
      <xdr:row>322</xdr:row>
      <xdr:rowOff>146538</xdr:rowOff>
    </xdr:from>
    <xdr:to>
      <xdr:col>9</xdr:col>
      <xdr:colOff>710794</xdr:colOff>
      <xdr:row>331</xdr:row>
      <xdr:rowOff>93721</xdr:rowOff>
    </xdr:to>
    <xdr:pic>
      <xdr:nvPicPr>
        <xdr:cNvPr id="5" name="Image 4">
          <a:extLst>
            <a:ext uri="{FF2B5EF4-FFF2-40B4-BE49-F238E27FC236}">
              <a16:creationId xmlns:a16="http://schemas.microsoft.com/office/drawing/2014/main" id="{348693E4-4EDD-4CD5-A7E0-447442DB69E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29506" y="141723626"/>
          <a:ext cx="3599695" cy="179984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31"/>
  <sheetViews>
    <sheetView tabSelected="1" topLeftCell="A323" zoomScale="91" zoomScaleNormal="91" workbookViewId="0">
      <selection activeCell="D338" sqref="D338"/>
    </sheetView>
  </sheetViews>
  <sheetFormatPr baseColWidth="10" defaultRowHeight="15" x14ac:dyDescent="0.25"/>
  <cols>
    <col min="1" max="1" width="8.7109375" style="5" customWidth="1"/>
    <col min="2" max="2" width="56.85546875" customWidth="1"/>
    <col min="3" max="4" width="17.42578125" bestFit="1" customWidth="1"/>
    <col min="5" max="5" width="11.5703125" bestFit="1" customWidth="1"/>
    <col min="6" max="6" width="19.85546875" bestFit="1" customWidth="1"/>
    <col min="7" max="7" width="14.140625" bestFit="1" customWidth="1"/>
    <col min="8" max="8" width="11.5703125" bestFit="1" customWidth="1"/>
    <col min="9" max="9" width="16.5703125" style="6" customWidth="1"/>
    <col min="10" max="10" width="16.5703125" customWidth="1"/>
    <col min="11" max="11" width="15" customWidth="1"/>
    <col min="12" max="12" width="34.42578125" customWidth="1"/>
  </cols>
  <sheetData>
    <row r="1" spans="1:19" s="3" customFormat="1" ht="81" hidden="1" customHeight="1" x14ac:dyDescent="0.25">
      <c r="A1" s="1" t="s">
        <v>561</v>
      </c>
      <c r="B1" s="1"/>
      <c r="C1" s="1"/>
      <c r="D1" s="1"/>
      <c r="E1" s="1"/>
      <c r="F1" s="1"/>
      <c r="G1" s="1"/>
      <c r="H1" s="1"/>
      <c r="I1" s="1"/>
      <c r="J1" s="1"/>
      <c r="K1" s="1"/>
      <c r="L1" s="1"/>
      <c r="M1" s="1"/>
    </row>
    <row r="2" spans="1:19" s="3" customFormat="1" ht="81" customHeight="1" x14ac:dyDescent="0.25">
      <c r="A2" s="2"/>
      <c r="B2" s="1"/>
      <c r="C2" s="162" t="s">
        <v>646</v>
      </c>
      <c r="D2" s="163"/>
      <c r="E2" s="163"/>
      <c r="F2" s="163"/>
      <c r="G2" s="163"/>
      <c r="H2" s="163"/>
      <c r="I2" s="163"/>
      <c r="J2" s="1"/>
      <c r="K2" s="1"/>
      <c r="L2" s="2"/>
      <c r="M2" s="2"/>
    </row>
    <row r="3" spans="1:19" s="3" customFormat="1" ht="81" customHeight="1" x14ac:dyDescent="0.25">
      <c r="A3" s="2"/>
      <c r="B3" s="1"/>
      <c r="C3" s="164"/>
      <c r="D3" s="164"/>
      <c r="E3" s="164"/>
      <c r="F3" s="164"/>
      <c r="G3" s="164"/>
      <c r="H3" s="164"/>
      <c r="I3" s="164"/>
      <c r="J3" s="165"/>
      <c r="K3" s="165"/>
      <c r="L3" s="2"/>
      <c r="M3" s="2"/>
    </row>
    <row r="4" spans="1:19" s="76" customFormat="1" ht="16.5" x14ac:dyDescent="0.3">
      <c r="A4" s="147" t="s">
        <v>5</v>
      </c>
      <c r="B4" s="150" t="s">
        <v>6</v>
      </c>
      <c r="C4" s="157" t="s">
        <v>7</v>
      </c>
      <c r="D4" s="158"/>
      <c r="E4" s="159"/>
      <c r="F4" s="154" t="s">
        <v>1</v>
      </c>
      <c r="G4" s="144" t="s">
        <v>2</v>
      </c>
      <c r="H4" s="153" t="s">
        <v>3</v>
      </c>
      <c r="I4" s="153" t="s">
        <v>9</v>
      </c>
      <c r="J4" s="144" t="s">
        <v>37</v>
      </c>
      <c r="K4" s="153" t="s">
        <v>38</v>
      </c>
      <c r="L4" s="153" t="s">
        <v>4</v>
      </c>
    </row>
    <row r="5" spans="1:19" s="76" customFormat="1" ht="15" customHeight="1" x14ac:dyDescent="0.3">
      <c r="A5" s="148"/>
      <c r="B5" s="151"/>
      <c r="C5" s="157" t="s">
        <v>8</v>
      </c>
      <c r="D5" s="158"/>
      <c r="E5" s="159"/>
      <c r="F5" s="155"/>
      <c r="G5" s="160"/>
      <c r="H5" s="153"/>
      <c r="I5" s="153"/>
      <c r="J5" s="145"/>
      <c r="K5" s="153"/>
      <c r="L5" s="153"/>
    </row>
    <row r="6" spans="1:19" s="76" customFormat="1" ht="15" customHeight="1" x14ac:dyDescent="0.3">
      <c r="A6" s="149"/>
      <c r="B6" s="152"/>
      <c r="C6" s="77" t="s">
        <v>11</v>
      </c>
      <c r="D6" s="77" t="s">
        <v>0</v>
      </c>
      <c r="E6" s="77" t="s">
        <v>12</v>
      </c>
      <c r="F6" s="156"/>
      <c r="G6" s="161"/>
      <c r="H6" s="153"/>
      <c r="I6" s="153"/>
      <c r="J6" s="146"/>
      <c r="K6" s="153"/>
      <c r="L6" s="153"/>
    </row>
    <row r="7" spans="1:19" s="25" customFormat="1" ht="33" customHeight="1" x14ac:dyDescent="0.3">
      <c r="A7" s="7">
        <v>1</v>
      </c>
      <c r="B7" s="8" t="s">
        <v>234</v>
      </c>
      <c r="C7" s="20"/>
      <c r="D7" s="20"/>
      <c r="E7" s="20"/>
      <c r="F7" s="21"/>
      <c r="G7" s="22"/>
      <c r="H7" s="23"/>
      <c r="I7" s="23"/>
      <c r="J7" s="24"/>
      <c r="K7" s="23"/>
      <c r="L7" s="23"/>
      <c r="M7" s="78"/>
      <c r="N7" s="78"/>
      <c r="O7" s="78"/>
      <c r="P7" s="78"/>
      <c r="Q7" s="78"/>
      <c r="R7" s="78"/>
      <c r="S7" s="78"/>
    </row>
    <row r="8" spans="1:19" s="31" customFormat="1" ht="51" customHeight="1" x14ac:dyDescent="0.3">
      <c r="A8" s="9"/>
      <c r="B8" s="10" t="s">
        <v>222</v>
      </c>
      <c r="C8" s="26"/>
      <c r="D8" s="26"/>
      <c r="E8" s="26"/>
      <c r="F8" s="27"/>
      <c r="G8" s="28"/>
      <c r="H8" s="29"/>
      <c r="I8" s="29"/>
      <c r="J8" s="30"/>
      <c r="K8" s="29"/>
      <c r="L8" s="29"/>
      <c r="M8" s="78"/>
      <c r="N8" s="78"/>
      <c r="O8" s="78"/>
      <c r="P8" s="78"/>
      <c r="Q8" s="78"/>
      <c r="R8" s="78"/>
      <c r="S8" s="78"/>
    </row>
    <row r="9" spans="1:19" s="37" customFormat="1" ht="45" x14ac:dyDescent="0.3">
      <c r="A9" s="11"/>
      <c r="B9" s="32" t="s">
        <v>41</v>
      </c>
      <c r="C9" s="33"/>
      <c r="D9" s="33"/>
      <c r="E9" s="34"/>
      <c r="F9" s="33"/>
      <c r="G9" s="33"/>
      <c r="H9" s="33"/>
      <c r="I9" s="35"/>
      <c r="J9" s="36"/>
      <c r="K9" s="33"/>
      <c r="L9" s="33"/>
      <c r="M9" s="79"/>
      <c r="N9" s="79"/>
      <c r="O9" s="79"/>
      <c r="P9" s="79"/>
      <c r="Q9" s="79"/>
      <c r="R9" s="79"/>
      <c r="S9" s="79"/>
    </row>
    <row r="10" spans="1:19" s="42" customFormat="1" ht="30" x14ac:dyDescent="0.3">
      <c r="A10" s="12" t="s">
        <v>10</v>
      </c>
      <c r="B10" s="38" t="s">
        <v>223</v>
      </c>
      <c r="C10" s="39"/>
      <c r="D10" s="39"/>
      <c r="E10" s="40"/>
      <c r="F10" s="39"/>
      <c r="G10" s="39"/>
      <c r="H10" s="39"/>
      <c r="I10" s="41"/>
      <c r="J10" s="39"/>
      <c r="K10" s="39"/>
      <c r="L10" s="39"/>
      <c r="M10" s="79"/>
      <c r="N10" s="79"/>
      <c r="O10" s="79"/>
      <c r="P10" s="79"/>
      <c r="Q10" s="79"/>
      <c r="R10" s="79"/>
      <c r="S10" s="79"/>
    </row>
    <row r="11" spans="1:19" s="47" customFormat="1" x14ac:dyDescent="0.3">
      <c r="A11" s="13" t="s">
        <v>40</v>
      </c>
      <c r="B11" s="43" t="s">
        <v>224</v>
      </c>
      <c r="C11" s="44"/>
      <c r="D11" s="44"/>
      <c r="E11" s="44"/>
      <c r="F11" s="44"/>
      <c r="G11" s="45"/>
      <c r="H11" s="45"/>
      <c r="I11" s="46"/>
      <c r="J11" s="45"/>
      <c r="K11" s="45"/>
      <c r="L11" s="45"/>
      <c r="M11" s="79"/>
      <c r="N11" s="79"/>
      <c r="O11" s="79"/>
      <c r="P11" s="79"/>
      <c r="Q11" s="79"/>
      <c r="R11" s="79"/>
      <c r="S11" s="79"/>
    </row>
    <row r="12" spans="1:19" s="37" customFormat="1" ht="30" x14ac:dyDescent="0.3">
      <c r="A12" s="11"/>
      <c r="B12" s="32" t="s">
        <v>225</v>
      </c>
      <c r="C12" s="33"/>
      <c r="D12" s="33"/>
      <c r="E12" s="34"/>
      <c r="F12" s="33"/>
      <c r="G12" s="33"/>
      <c r="H12" s="33"/>
      <c r="I12" s="35"/>
      <c r="J12" s="36"/>
      <c r="K12" s="33"/>
      <c r="L12" s="33"/>
      <c r="M12" s="79"/>
      <c r="N12" s="79"/>
      <c r="O12" s="79"/>
      <c r="P12" s="79"/>
      <c r="Q12" s="79"/>
      <c r="R12" s="79"/>
      <c r="S12" s="79"/>
    </row>
    <row r="13" spans="1:19" s="47" customFormat="1" ht="135" x14ac:dyDescent="0.3">
      <c r="A13" s="14" t="s">
        <v>17</v>
      </c>
      <c r="B13" s="48" t="s">
        <v>114</v>
      </c>
      <c r="C13" s="63">
        <v>120000</v>
      </c>
      <c r="D13" s="17">
        <v>0</v>
      </c>
      <c r="E13" s="17">
        <v>0</v>
      </c>
      <c r="F13" s="63">
        <v>120000</v>
      </c>
      <c r="G13" s="49" t="s">
        <v>565</v>
      </c>
      <c r="H13" s="50"/>
      <c r="I13" s="18" t="s">
        <v>119</v>
      </c>
      <c r="J13" s="48" t="s">
        <v>119</v>
      </c>
      <c r="K13" s="48" t="s">
        <v>121</v>
      </c>
      <c r="L13" s="82" t="s">
        <v>226</v>
      </c>
      <c r="M13" s="79"/>
      <c r="N13" s="79"/>
      <c r="O13" s="79"/>
      <c r="P13" s="79"/>
      <c r="Q13" s="79"/>
      <c r="R13" s="79"/>
      <c r="S13" s="79"/>
    </row>
    <row r="14" spans="1:19" s="47" customFormat="1" ht="45" x14ac:dyDescent="0.3">
      <c r="A14" s="15" t="s">
        <v>13</v>
      </c>
      <c r="B14" s="51" t="s">
        <v>115</v>
      </c>
      <c r="C14" s="80">
        <v>30000</v>
      </c>
      <c r="D14" s="15">
        <v>0</v>
      </c>
      <c r="E14" s="15">
        <v>0</v>
      </c>
      <c r="F14" s="80">
        <v>30000</v>
      </c>
      <c r="G14" s="81" t="s">
        <v>566</v>
      </c>
      <c r="H14" s="53"/>
      <c r="I14" s="15" t="s">
        <v>119</v>
      </c>
      <c r="J14" s="54" t="s">
        <v>119</v>
      </c>
      <c r="K14" s="55" t="s">
        <v>120</v>
      </c>
      <c r="L14" s="56"/>
      <c r="M14" s="79"/>
      <c r="N14" s="79"/>
      <c r="O14" s="79"/>
      <c r="P14" s="79"/>
      <c r="Q14" s="79"/>
      <c r="R14" s="79"/>
      <c r="S14" s="79"/>
    </row>
    <row r="15" spans="1:19" s="47" customFormat="1" ht="45" x14ac:dyDescent="0.3">
      <c r="A15" s="15" t="s">
        <v>14</v>
      </c>
      <c r="B15" s="51" t="s">
        <v>116</v>
      </c>
      <c r="C15" s="80">
        <v>30000</v>
      </c>
      <c r="D15" s="15">
        <v>0</v>
      </c>
      <c r="E15" s="15">
        <v>0</v>
      </c>
      <c r="F15" s="15">
        <f>E15+D15+C15</f>
        <v>30000</v>
      </c>
      <c r="G15" s="15" t="s">
        <v>562</v>
      </c>
      <c r="H15" s="53"/>
      <c r="I15" s="15" t="s">
        <v>119</v>
      </c>
      <c r="J15" s="54" t="s">
        <v>119</v>
      </c>
      <c r="K15" s="55" t="s">
        <v>120</v>
      </c>
      <c r="L15" s="56"/>
      <c r="M15" s="79"/>
      <c r="N15" s="79"/>
      <c r="O15" s="79"/>
      <c r="P15" s="79"/>
      <c r="Q15" s="79"/>
      <c r="R15" s="79"/>
      <c r="S15" s="79"/>
    </row>
    <row r="16" spans="1:19" s="47" customFormat="1" ht="45" x14ac:dyDescent="0.3">
      <c r="A16" s="15" t="s">
        <v>15</v>
      </c>
      <c r="B16" s="55" t="s">
        <v>117</v>
      </c>
      <c r="C16" s="80">
        <v>30000</v>
      </c>
      <c r="D16" s="15">
        <v>0</v>
      </c>
      <c r="E16" s="15">
        <v>0</v>
      </c>
      <c r="F16" s="15">
        <f t="shared" ref="F16:F17" si="0">E16+D16+C16</f>
        <v>30000</v>
      </c>
      <c r="G16" s="15" t="s">
        <v>563</v>
      </c>
      <c r="H16" s="15"/>
      <c r="I16" s="15" t="s">
        <v>119</v>
      </c>
      <c r="J16" s="54" t="s">
        <v>119</v>
      </c>
      <c r="K16" s="55" t="s">
        <v>120</v>
      </c>
      <c r="L16" s="55"/>
    </row>
    <row r="17" spans="1:12" s="47" customFormat="1" ht="45" x14ac:dyDescent="0.3">
      <c r="A17" s="15" t="s">
        <v>16</v>
      </c>
      <c r="B17" s="51" t="s">
        <v>118</v>
      </c>
      <c r="C17" s="80">
        <v>30000</v>
      </c>
      <c r="D17" s="15">
        <v>0</v>
      </c>
      <c r="E17" s="15">
        <v>0</v>
      </c>
      <c r="F17" s="15">
        <f t="shared" si="0"/>
        <v>30000</v>
      </c>
      <c r="G17" s="15" t="s">
        <v>564</v>
      </c>
      <c r="H17" s="53"/>
      <c r="I17" s="15" t="s">
        <v>119</v>
      </c>
      <c r="J17" s="54" t="s">
        <v>119</v>
      </c>
      <c r="K17" s="55" t="s">
        <v>120</v>
      </c>
      <c r="L17" s="56"/>
    </row>
    <row r="18" spans="1:12" s="47" customFormat="1" ht="45" x14ac:dyDescent="0.3">
      <c r="A18" s="14" t="s">
        <v>18</v>
      </c>
      <c r="B18" s="48" t="s">
        <v>235</v>
      </c>
      <c r="C18" s="63">
        <v>50000</v>
      </c>
      <c r="D18" s="63">
        <v>20000</v>
      </c>
      <c r="E18" s="63">
        <v>20000</v>
      </c>
      <c r="F18" s="63">
        <f>F19+F20+F21+F22+F23+F24+F25</f>
        <v>90000</v>
      </c>
      <c r="G18" s="49" t="s">
        <v>565</v>
      </c>
      <c r="H18" s="50"/>
      <c r="I18" s="14" t="s">
        <v>229</v>
      </c>
      <c r="J18" s="57" t="s">
        <v>237</v>
      </c>
      <c r="K18" s="48" t="s">
        <v>238</v>
      </c>
      <c r="L18" s="82" t="s">
        <v>239</v>
      </c>
    </row>
    <row r="19" spans="1:12" s="47" customFormat="1" x14ac:dyDescent="0.3">
      <c r="A19" s="15" t="s">
        <v>19</v>
      </c>
      <c r="B19" s="87" t="s">
        <v>74</v>
      </c>
      <c r="C19" s="53">
        <v>0</v>
      </c>
      <c r="D19" s="53">
        <v>0</v>
      </c>
      <c r="E19" s="53">
        <v>0</v>
      </c>
      <c r="F19" s="53">
        <f>C19+D19+E19</f>
        <v>0</v>
      </c>
      <c r="G19" s="92">
        <v>45658</v>
      </c>
      <c r="H19" s="58">
        <v>5</v>
      </c>
      <c r="I19" s="15" t="s">
        <v>229</v>
      </c>
      <c r="J19" s="59" t="s">
        <v>236</v>
      </c>
      <c r="K19" s="55" t="s">
        <v>243</v>
      </c>
      <c r="L19" s="56"/>
    </row>
    <row r="20" spans="1:12" s="47" customFormat="1" x14ac:dyDescent="0.3">
      <c r="A20" s="15" t="s">
        <v>20</v>
      </c>
      <c r="B20" s="87" t="s">
        <v>666</v>
      </c>
      <c r="C20" s="53">
        <v>0</v>
      </c>
      <c r="D20" s="53">
        <v>0</v>
      </c>
      <c r="E20" s="53">
        <v>0</v>
      </c>
      <c r="F20" s="53">
        <f t="shared" ref="F20:F25" si="1">C20+D20+E20</f>
        <v>0</v>
      </c>
      <c r="G20" s="92">
        <v>45658</v>
      </c>
      <c r="H20" s="58">
        <v>10</v>
      </c>
      <c r="I20" s="15" t="s">
        <v>229</v>
      </c>
      <c r="J20" s="55" t="s">
        <v>236</v>
      </c>
      <c r="K20" s="55" t="s">
        <v>230</v>
      </c>
      <c r="L20" s="56"/>
    </row>
    <row r="21" spans="1:12" s="47" customFormat="1" ht="30" x14ac:dyDescent="0.3">
      <c r="A21" s="15" t="s">
        <v>21</v>
      </c>
      <c r="B21" s="87" t="s">
        <v>667</v>
      </c>
      <c r="C21" s="53">
        <v>0</v>
      </c>
      <c r="D21" s="83">
        <v>20000</v>
      </c>
      <c r="E21" s="53">
        <v>0</v>
      </c>
      <c r="F21" s="53">
        <f t="shared" si="1"/>
        <v>20000</v>
      </c>
      <c r="G21" s="92">
        <v>45658</v>
      </c>
      <c r="H21" s="58">
        <v>5</v>
      </c>
      <c r="I21" s="15" t="s">
        <v>229</v>
      </c>
      <c r="J21" s="55" t="s">
        <v>236</v>
      </c>
      <c r="K21" s="55" t="s">
        <v>230</v>
      </c>
      <c r="L21" s="56" t="s">
        <v>569</v>
      </c>
    </row>
    <row r="22" spans="1:12" s="47" customFormat="1" ht="30" x14ac:dyDescent="0.3">
      <c r="A22" s="15" t="s">
        <v>22</v>
      </c>
      <c r="B22" s="87" t="s">
        <v>668</v>
      </c>
      <c r="C22" s="83">
        <v>0</v>
      </c>
      <c r="D22" s="83">
        <v>0</v>
      </c>
      <c r="E22" s="83">
        <v>0</v>
      </c>
      <c r="F22" s="53">
        <f t="shared" si="1"/>
        <v>0</v>
      </c>
      <c r="G22" s="92">
        <v>45658</v>
      </c>
      <c r="H22" s="58">
        <v>20</v>
      </c>
      <c r="I22" s="15" t="s">
        <v>229</v>
      </c>
      <c r="J22" s="55" t="s">
        <v>236</v>
      </c>
      <c r="K22" s="55" t="s">
        <v>242</v>
      </c>
      <c r="L22" s="56"/>
    </row>
    <row r="23" spans="1:12" s="47" customFormat="1" ht="45" x14ac:dyDescent="0.3">
      <c r="A23" s="15" t="s">
        <v>23</v>
      </c>
      <c r="B23" s="87" t="s">
        <v>669</v>
      </c>
      <c r="C23" s="83">
        <v>50000</v>
      </c>
      <c r="D23" s="83">
        <v>0</v>
      </c>
      <c r="E23" s="53">
        <v>0</v>
      </c>
      <c r="F23" s="53">
        <f t="shared" ref="F23" si="2">C23+D23+E23</f>
        <v>50000</v>
      </c>
      <c r="G23" s="15" t="s">
        <v>565</v>
      </c>
      <c r="H23" s="58"/>
      <c r="I23" s="15" t="s">
        <v>231</v>
      </c>
      <c r="J23" s="55" t="s">
        <v>236</v>
      </c>
      <c r="K23" s="55" t="s">
        <v>136</v>
      </c>
      <c r="L23" s="55" t="s">
        <v>567</v>
      </c>
    </row>
    <row r="24" spans="1:12" s="47" customFormat="1" ht="45" x14ac:dyDescent="0.3">
      <c r="A24" s="15" t="s">
        <v>24</v>
      </c>
      <c r="B24" s="87" t="s">
        <v>670</v>
      </c>
      <c r="C24" s="83">
        <v>0</v>
      </c>
      <c r="D24" s="83">
        <v>20000</v>
      </c>
      <c r="E24" s="53">
        <v>0</v>
      </c>
      <c r="F24" s="53">
        <f t="shared" ref="F24" si="3">C24+D24+E24</f>
        <v>20000</v>
      </c>
      <c r="G24" s="92">
        <v>45658</v>
      </c>
      <c r="H24" s="58"/>
      <c r="I24" s="15" t="s">
        <v>231</v>
      </c>
      <c r="J24" s="55" t="s">
        <v>236</v>
      </c>
      <c r="K24" s="55" t="s">
        <v>241</v>
      </c>
      <c r="L24" s="55" t="s">
        <v>568</v>
      </c>
    </row>
    <row r="25" spans="1:12" s="47" customFormat="1" ht="60" x14ac:dyDescent="0.3">
      <c r="A25" s="15" t="s">
        <v>240</v>
      </c>
      <c r="B25" s="55" t="s">
        <v>671</v>
      </c>
      <c r="C25" s="53">
        <v>0</v>
      </c>
      <c r="D25" s="53">
        <v>0</v>
      </c>
      <c r="E25" s="53">
        <v>0</v>
      </c>
      <c r="F25" s="53">
        <f t="shared" si="1"/>
        <v>0</v>
      </c>
      <c r="G25" s="92">
        <v>45658</v>
      </c>
      <c r="H25" s="58">
        <v>10</v>
      </c>
      <c r="I25" s="15" t="s">
        <v>229</v>
      </c>
      <c r="J25" s="55" t="s">
        <v>236</v>
      </c>
      <c r="K25" s="55" t="s">
        <v>132</v>
      </c>
      <c r="L25" s="55" t="s">
        <v>664</v>
      </c>
    </row>
    <row r="26" spans="1:12" s="47" customFormat="1" ht="45" x14ac:dyDescent="0.3">
      <c r="A26" s="14" t="s">
        <v>43</v>
      </c>
      <c r="B26" s="48" t="s">
        <v>245</v>
      </c>
      <c r="C26" s="63">
        <v>0</v>
      </c>
      <c r="D26" s="63">
        <f>D27+D28+D29+D30+D31+D32+D33</f>
        <v>0</v>
      </c>
      <c r="E26" s="63">
        <f>E27+E28+E29+E30+E31+E32+E33</f>
        <v>0</v>
      </c>
      <c r="F26" s="63">
        <f>F27+F28+F29+F30+F31+F32+F33</f>
        <v>0</v>
      </c>
      <c r="G26" s="49" t="s">
        <v>572</v>
      </c>
      <c r="H26" s="50"/>
      <c r="I26" s="14" t="s">
        <v>125</v>
      </c>
      <c r="J26" s="57" t="s">
        <v>246</v>
      </c>
      <c r="K26" s="48" t="s">
        <v>247</v>
      </c>
      <c r="L26" s="82" t="s">
        <v>248</v>
      </c>
    </row>
    <row r="27" spans="1:12" s="47" customFormat="1" x14ac:dyDescent="0.3">
      <c r="A27" s="15" t="s">
        <v>44</v>
      </c>
      <c r="B27" s="87" t="s">
        <v>153</v>
      </c>
      <c r="C27" s="53">
        <v>0</v>
      </c>
      <c r="D27" s="53">
        <v>0</v>
      </c>
      <c r="E27" s="53">
        <v>0</v>
      </c>
      <c r="F27" s="53">
        <f>C27+D27+E27</f>
        <v>0</v>
      </c>
      <c r="G27" s="92">
        <v>45658</v>
      </c>
      <c r="H27" s="58">
        <v>5</v>
      </c>
      <c r="I27" s="15" t="s">
        <v>125</v>
      </c>
      <c r="J27" s="59" t="s">
        <v>250</v>
      </c>
      <c r="K27" s="55" t="s">
        <v>243</v>
      </c>
      <c r="L27" s="56"/>
    </row>
    <row r="28" spans="1:12" s="47" customFormat="1" ht="45" x14ac:dyDescent="0.3">
      <c r="A28" s="15" t="s">
        <v>47</v>
      </c>
      <c r="B28" s="87" t="s">
        <v>249</v>
      </c>
      <c r="C28" s="53">
        <v>0</v>
      </c>
      <c r="D28" s="53">
        <v>0</v>
      </c>
      <c r="E28" s="83">
        <v>0</v>
      </c>
      <c r="F28" s="83">
        <v>0</v>
      </c>
      <c r="G28" s="92">
        <v>45658</v>
      </c>
      <c r="H28" s="58">
        <v>10</v>
      </c>
      <c r="I28" s="15" t="s">
        <v>125</v>
      </c>
      <c r="J28" s="59" t="s">
        <v>250</v>
      </c>
      <c r="K28" s="55" t="s">
        <v>243</v>
      </c>
      <c r="L28" s="55" t="s">
        <v>570</v>
      </c>
    </row>
    <row r="29" spans="1:12" s="47" customFormat="1" ht="45" x14ac:dyDescent="0.3">
      <c r="A29" s="15" t="s">
        <v>48</v>
      </c>
      <c r="B29" s="87" t="s">
        <v>251</v>
      </c>
      <c r="C29" s="53">
        <v>0</v>
      </c>
      <c r="D29" s="53">
        <v>0</v>
      </c>
      <c r="E29" s="53">
        <v>0</v>
      </c>
      <c r="F29" s="53">
        <f t="shared" ref="F29:F32" si="4">C29+D29+E29</f>
        <v>0</v>
      </c>
      <c r="G29" s="92">
        <v>45689</v>
      </c>
      <c r="H29" s="58">
        <v>5</v>
      </c>
      <c r="I29" s="15" t="s">
        <v>125</v>
      </c>
      <c r="J29" s="59" t="s">
        <v>250</v>
      </c>
      <c r="K29" s="55" t="s">
        <v>252</v>
      </c>
      <c r="L29" s="93" t="s">
        <v>551</v>
      </c>
    </row>
    <row r="30" spans="1:12" s="47" customFormat="1" ht="60" x14ac:dyDescent="0.3">
      <c r="A30" s="15" t="s">
        <v>49</v>
      </c>
      <c r="B30" s="87" t="s">
        <v>253</v>
      </c>
      <c r="C30" s="83">
        <v>0</v>
      </c>
      <c r="D30" s="83">
        <v>0</v>
      </c>
      <c r="E30" s="83">
        <v>0</v>
      </c>
      <c r="F30" s="53">
        <f t="shared" si="4"/>
        <v>0</v>
      </c>
      <c r="G30" s="92">
        <v>45717</v>
      </c>
      <c r="H30" s="58">
        <v>20</v>
      </c>
      <c r="I30" s="15" t="s">
        <v>125</v>
      </c>
      <c r="J30" s="59" t="s">
        <v>250</v>
      </c>
      <c r="K30" s="55" t="s">
        <v>255</v>
      </c>
      <c r="L30" s="55" t="s">
        <v>571</v>
      </c>
    </row>
    <row r="31" spans="1:12" s="47" customFormat="1" ht="45" x14ac:dyDescent="0.3">
      <c r="A31" s="15" t="s">
        <v>157</v>
      </c>
      <c r="B31" s="87" t="s">
        <v>254</v>
      </c>
      <c r="C31" s="83">
        <v>0</v>
      </c>
      <c r="D31" s="83">
        <v>0</v>
      </c>
      <c r="E31" s="53">
        <v>0</v>
      </c>
      <c r="F31" s="53">
        <f t="shared" si="4"/>
        <v>0</v>
      </c>
      <c r="G31" s="92">
        <v>45689</v>
      </c>
      <c r="H31" s="58"/>
      <c r="I31" s="15" t="s">
        <v>125</v>
      </c>
      <c r="J31" s="59" t="s">
        <v>250</v>
      </c>
      <c r="K31" s="55" t="s">
        <v>255</v>
      </c>
      <c r="L31" s="55" t="s">
        <v>665</v>
      </c>
    </row>
    <row r="32" spans="1:12" s="47" customFormat="1" ht="45" x14ac:dyDescent="0.3">
      <c r="A32" s="15" t="s">
        <v>158</v>
      </c>
      <c r="B32" s="87" t="s">
        <v>256</v>
      </c>
      <c r="C32" s="83">
        <v>0</v>
      </c>
      <c r="D32" s="83">
        <v>0</v>
      </c>
      <c r="E32" s="53">
        <v>0</v>
      </c>
      <c r="F32" s="53">
        <f t="shared" si="4"/>
        <v>0</v>
      </c>
      <c r="G32" s="92">
        <v>45778</v>
      </c>
      <c r="H32" s="58"/>
      <c r="I32" s="15" t="s">
        <v>125</v>
      </c>
      <c r="J32" s="59" t="s">
        <v>250</v>
      </c>
      <c r="K32" s="55" t="s">
        <v>257</v>
      </c>
      <c r="L32" s="55"/>
    </row>
    <row r="33" spans="1:20" s="47" customFormat="1" ht="45" x14ac:dyDescent="0.3">
      <c r="A33" s="15" t="s">
        <v>244</v>
      </c>
      <c r="B33" s="87" t="s">
        <v>268</v>
      </c>
      <c r="C33" s="83">
        <v>0</v>
      </c>
      <c r="D33" s="83">
        <v>0</v>
      </c>
      <c r="E33" s="53">
        <v>0</v>
      </c>
      <c r="F33" s="53">
        <f t="shared" ref="F33" si="5">C33+D33+E33</f>
        <v>0</v>
      </c>
      <c r="G33" s="92">
        <v>45689</v>
      </c>
      <c r="H33" s="58"/>
      <c r="I33" s="15" t="s">
        <v>125</v>
      </c>
      <c r="J33" s="59" t="s">
        <v>250</v>
      </c>
      <c r="K33" s="55" t="s">
        <v>257</v>
      </c>
      <c r="L33" s="55"/>
    </row>
    <row r="34" spans="1:20" s="47" customFormat="1" ht="45" x14ac:dyDescent="0.3">
      <c r="A34" s="14" t="s">
        <v>50</v>
      </c>
      <c r="B34" s="48" t="s">
        <v>258</v>
      </c>
      <c r="C34" s="63">
        <f>C35+C36+C37+C38+C39+C40</f>
        <v>0</v>
      </c>
      <c r="D34" s="63">
        <f>D35+D36+D37+D38+D39+D40</f>
        <v>0</v>
      </c>
      <c r="E34" s="63">
        <v>0</v>
      </c>
      <c r="F34" s="63">
        <f>F35+F36+F37+F38+F39+F40</f>
        <v>0</v>
      </c>
      <c r="G34" s="82" t="s">
        <v>575</v>
      </c>
      <c r="H34" s="50"/>
      <c r="I34" s="14" t="s">
        <v>125</v>
      </c>
      <c r="J34" s="57" t="s">
        <v>267</v>
      </c>
      <c r="K34" s="48" t="s">
        <v>246</v>
      </c>
      <c r="L34" s="82" t="s">
        <v>672</v>
      </c>
    </row>
    <row r="35" spans="1:20" s="47" customFormat="1" x14ac:dyDescent="0.3">
      <c r="A35" s="15" t="s">
        <v>52</v>
      </c>
      <c r="B35" s="87" t="s">
        <v>153</v>
      </c>
      <c r="C35" s="53">
        <v>0</v>
      </c>
      <c r="D35" s="53">
        <v>0</v>
      </c>
      <c r="E35" s="53">
        <v>0</v>
      </c>
      <c r="F35" s="53">
        <f>C35+D35+E35</f>
        <v>0</v>
      </c>
      <c r="G35" s="92">
        <v>45658</v>
      </c>
      <c r="H35" s="58">
        <v>5</v>
      </c>
      <c r="I35" s="15" t="s">
        <v>125</v>
      </c>
      <c r="J35" s="59" t="s">
        <v>265</v>
      </c>
      <c r="K35" s="55" t="s">
        <v>266</v>
      </c>
      <c r="L35" s="56"/>
    </row>
    <row r="36" spans="1:20" s="47" customFormat="1" ht="45" x14ac:dyDescent="0.3">
      <c r="A36" s="15" t="s">
        <v>53</v>
      </c>
      <c r="B36" s="87" t="s">
        <v>260</v>
      </c>
      <c r="C36" s="53">
        <v>0</v>
      </c>
      <c r="D36" s="53">
        <v>0</v>
      </c>
      <c r="E36" s="53">
        <v>0</v>
      </c>
      <c r="F36" s="53">
        <f t="shared" ref="F36:F39" si="6">C36+D36+E36</f>
        <v>0</v>
      </c>
      <c r="G36" s="92">
        <v>45658</v>
      </c>
      <c r="H36" s="58">
        <v>10</v>
      </c>
      <c r="I36" s="15" t="s">
        <v>125</v>
      </c>
      <c r="J36" s="59" t="s">
        <v>250</v>
      </c>
      <c r="K36" s="55" t="s">
        <v>264</v>
      </c>
      <c r="L36" s="56"/>
    </row>
    <row r="37" spans="1:20" s="47" customFormat="1" ht="45" x14ac:dyDescent="0.3">
      <c r="A37" s="15" t="s">
        <v>54</v>
      </c>
      <c r="B37" s="87" t="s">
        <v>261</v>
      </c>
      <c r="C37" s="53">
        <v>0</v>
      </c>
      <c r="D37" s="53">
        <v>0</v>
      </c>
      <c r="E37" s="53">
        <v>0</v>
      </c>
      <c r="F37" s="53">
        <f t="shared" si="6"/>
        <v>0</v>
      </c>
      <c r="G37" s="15" t="s">
        <v>574</v>
      </c>
      <c r="H37" s="58">
        <v>5</v>
      </c>
      <c r="I37" s="15" t="s">
        <v>125</v>
      </c>
      <c r="J37" s="59" t="s">
        <v>250</v>
      </c>
      <c r="K37" s="55" t="s">
        <v>264</v>
      </c>
      <c r="L37" s="56"/>
    </row>
    <row r="38" spans="1:20" s="47" customFormat="1" ht="45" x14ac:dyDescent="0.3">
      <c r="A38" s="15" t="s">
        <v>55</v>
      </c>
      <c r="B38" s="87" t="s">
        <v>262</v>
      </c>
      <c r="C38" s="83">
        <v>0</v>
      </c>
      <c r="D38" s="83">
        <v>0</v>
      </c>
      <c r="E38" s="83">
        <v>0</v>
      </c>
      <c r="F38" s="53">
        <f t="shared" si="6"/>
        <v>0</v>
      </c>
      <c r="G38" s="15" t="s">
        <v>574</v>
      </c>
      <c r="H38" s="58">
        <v>20</v>
      </c>
      <c r="I38" s="15" t="s">
        <v>125</v>
      </c>
      <c r="J38" s="59" t="s">
        <v>250</v>
      </c>
      <c r="K38" s="55" t="s">
        <v>264</v>
      </c>
      <c r="L38" s="56"/>
    </row>
    <row r="39" spans="1:20" s="47" customFormat="1" ht="45" x14ac:dyDescent="0.3">
      <c r="A39" s="15" t="s">
        <v>135</v>
      </c>
      <c r="B39" s="87" t="s">
        <v>263</v>
      </c>
      <c r="C39" s="83">
        <v>0</v>
      </c>
      <c r="D39" s="83">
        <v>0</v>
      </c>
      <c r="E39" s="53">
        <v>0</v>
      </c>
      <c r="F39" s="53">
        <f t="shared" si="6"/>
        <v>0</v>
      </c>
      <c r="G39" s="92">
        <v>45689</v>
      </c>
      <c r="H39" s="58"/>
      <c r="I39" s="15" t="s">
        <v>125</v>
      </c>
      <c r="J39" s="59" t="s">
        <v>250</v>
      </c>
      <c r="K39" s="55" t="s">
        <v>264</v>
      </c>
      <c r="L39" s="55"/>
    </row>
    <row r="40" spans="1:20" s="47" customFormat="1" ht="45" x14ac:dyDescent="0.3">
      <c r="A40" s="15" t="s">
        <v>259</v>
      </c>
      <c r="B40" s="87" t="s">
        <v>573</v>
      </c>
      <c r="C40" s="83">
        <v>0</v>
      </c>
      <c r="D40" s="83">
        <v>0</v>
      </c>
      <c r="E40" s="53">
        <v>0</v>
      </c>
      <c r="F40" s="53">
        <v>0</v>
      </c>
      <c r="G40" s="94">
        <v>45746</v>
      </c>
      <c r="H40" s="58"/>
      <c r="I40" s="15" t="s">
        <v>125</v>
      </c>
      <c r="J40" s="59" t="s">
        <v>250</v>
      </c>
      <c r="K40" s="55" t="s">
        <v>257</v>
      </c>
      <c r="L40" s="55"/>
    </row>
    <row r="41" spans="1:20" s="47" customFormat="1" ht="30" x14ac:dyDescent="0.3">
      <c r="A41" s="14" t="s">
        <v>56</v>
      </c>
      <c r="B41" s="48" t="s">
        <v>269</v>
      </c>
      <c r="C41" s="63">
        <f>C42+C43+C44</f>
        <v>0</v>
      </c>
      <c r="D41" s="63">
        <f>D42+D43+D44</f>
        <v>0</v>
      </c>
      <c r="E41" s="63">
        <f>E42+E43+E44</f>
        <v>0</v>
      </c>
      <c r="F41" s="63">
        <f>F42+F43+F44</f>
        <v>0</v>
      </c>
      <c r="G41" s="82" t="s">
        <v>576</v>
      </c>
      <c r="H41" s="50"/>
      <c r="I41" s="14" t="s">
        <v>125</v>
      </c>
      <c r="J41" s="57" t="s">
        <v>246</v>
      </c>
      <c r="K41" s="48" t="s">
        <v>267</v>
      </c>
      <c r="L41" s="82" t="s">
        <v>270</v>
      </c>
    </row>
    <row r="42" spans="1:20" s="47" customFormat="1" x14ac:dyDescent="0.3">
      <c r="A42" s="15" t="s">
        <v>57</v>
      </c>
      <c r="B42" s="87" t="s">
        <v>673</v>
      </c>
      <c r="C42" s="53">
        <v>0</v>
      </c>
      <c r="D42" s="53">
        <v>0</v>
      </c>
      <c r="E42" s="53">
        <v>0</v>
      </c>
      <c r="F42" s="53">
        <f>C42+D42+E42</f>
        <v>0</v>
      </c>
      <c r="G42" s="92">
        <v>45658</v>
      </c>
      <c r="H42" s="58">
        <v>5</v>
      </c>
      <c r="I42" s="15" t="s">
        <v>125</v>
      </c>
      <c r="J42" s="55" t="s">
        <v>266</v>
      </c>
      <c r="K42" s="55" t="s">
        <v>271</v>
      </c>
      <c r="L42" s="56"/>
    </row>
    <row r="43" spans="1:20" s="47" customFormat="1" ht="45" x14ac:dyDescent="0.3">
      <c r="A43" s="15" t="s">
        <v>58</v>
      </c>
      <c r="B43" s="87" t="s">
        <v>674</v>
      </c>
      <c r="C43" s="53">
        <v>0</v>
      </c>
      <c r="D43" s="53">
        <v>0</v>
      </c>
      <c r="E43" s="53">
        <v>0</v>
      </c>
      <c r="F43" s="53">
        <f t="shared" ref="F43:F44" si="7">C43+D43+E43</f>
        <v>0</v>
      </c>
      <c r="G43" s="92">
        <v>45689</v>
      </c>
      <c r="H43" s="58">
        <v>10</v>
      </c>
      <c r="I43" s="15" t="s">
        <v>125</v>
      </c>
      <c r="J43" s="59" t="s">
        <v>250</v>
      </c>
      <c r="K43" s="55" t="s">
        <v>264</v>
      </c>
      <c r="L43" s="56"/>
    </row>
    <row r="44" spans="1:20" s="47" customFormat="1" ht="45" x14ac:dyDescent="0.3">
      <c r="A44" s="15" t="s">
        <v>59</v>
      </c>
      <c r="B44" s="87" t="s">
        <v>675</v>
      </c>
      <c r="C44" s="53">
        <v>0</v>
      </c>
      <c r="D44" s="53">
        <v>0</v>
      </c>
      <c r="E44" s="53">
        <v>0</v>
      </c>
      <c r="F44" s="53">
        <f t="shared" si="7"/>
        <v>0</v>
      </c>
      <c r="G44" s="92">
        <v>45689</v>
      </c>
      <c r="H44" s="58">
        <v>5</v>
      </c>
      <c r="I44" s="15" t="s">
        <v>267</v>
      </c>
      <c r="J44" s="55" t="s">
        <v>266</v>
      </c>
      <c r="K44" s="55" t="s">
        <v>272</v>
      </c>
      <c r="L44" s="56"/>
    </row>
    <row r="45" spans="1:20" s="62" customFormat="1" ht="60" x14ac:dyDescent="0.3">
      <c r="A45" s="14" t="s">
        <v>95</v>
      </c>
      <c r="B45" s="60" t="s">
        <v>278</v>
      </c>
      <c r="C45" s="63">
        <v>0</v>
      </c>
      <c r="D45" s="63">
        <f>D46+D47+D48+D49+D50+D51</f>
        <v>500000</v>
      </c>
      <c r="E45" s="63">
        <v>0</v>
      </c>
      <c r="F45" s="63">
        <f>F46+F47+F48+F49+F50+F51</f>
        <v>500000</v>
      </c>
      <c r="G45" s="82" t="s">
        <v>577</v>
      </c>
      <c r="H45" s="50"/>
      <c r="I45" s="14" t="s">
        <v>155</v>
      </c>
      <c r="J45" s="57" t="s">
        <v>275</v>
      </c>
      <c r="K45" s="48" t="s">
        <v>228</v>
      </c>
      <c r="L45" s="82" t="s">
        <v>469</v>
      </c>
      <c r="M45" s="85"/>
      <c r="N45" s="85"/>
      <c r="O45" s="85"/>
      <c r="P45" s="85"/>
      <c r="Q45" s="85"/>
      <c r="R45" s="85"/>
      <c r="S45" s="85"/>
      <c r="T45" s="85"/>
    </row>
    <row r="46" spans="1:20" s="47" customFormat="1" x14ac:dyDescent="0.3">
      <c r="A46" s="15" t="s">
        <v>98</v>
      </c>
      <c r="B46" s="87" t="s">
        <v>74</v>
      </c>
      <c r="C46" s="53">
        <v>0</v>
      </c>
      <c r="D46" s="53">
        <v>0</v>
      </c>
      <c r="E46" s="53">
        <v>0</v>
      </c>
      <c r="F46" s="53">
        <f>C46+D46+E46</f>
        <v>0</v>
      </c>
      <c r="G46" s="92">
        <v>45689</v>
      </c>
      <c r="H46" s="58">
        <v>5</v>
      </c>
      <c r="I46" s="15" t="s">
        <v>229</v>
      </c>
      <c r="J46" s="59" t="s">
        <v>125</v>
      </c>
      <c r="K46" s="55" t="s">
        <v>230</v>
      </c>
      <c r="L46" s="56"/>
      <c r="M46" s="79"/>
      <c r="N46" s="79"/>
      <c r="O46" s="79"/>
      <c r="P46" s="79"/>
      <c r="Q46" s="79"/>
      <c r="R46" s="79"/>
      <c r="S46" s="79"/>
      <c r="T46" s="79"/>
    </row>
    <row r="47" spans="1:20" s="47" customFormat="1" x14ac:dyDescent="0.3">
      <c r="A47" s="15" t="s">
        <v>99</v>
      </c>
      <c r="B47" s="87" t="s">
        <v>85</v>
      </c>
      <c r="C47" s="53">
        <v>0</v>
      </c>
      <c r="D47" s="53">
        <v>0</v>
      </c>
      <c r="E47" s="53">
        <v>0</v>
      </c>
      <c r="F47" s="53">
        <f t="shared" ref="F47:F51" si="8">C47+D47+E47</f>
        <v>0</v>
      </c>
      <c r="G47" s="92">
        <v>45689</v>
      </c>
      <c r="H47" s="58">
        <v>10</v>
      </c>
      <c r="I47" s="15" t="s">
        <v>125</v>
      </c>
      <c r="J47" s="55" t="s">
        <v>288</v>
      </c>
      <c r="K47" s="55" t="s">
        <v>230</v>
      </c>
      <c r="L47" s="56"/>
      <c r="M47" s="79"/>
      <c r="N47" s="79"/>
      <c r="O47" s="79"/>
      <c r="P47" s="79"/>
      <c r="Q47" s="79"/>
      <c r="R47" s="79"/>
      <c r="S47" s="79"/>
      <c r="T47" s="79"/>
    </row>
    <row r="48" spans="1:20" s="47" customFormat="1" x14ac:dyDescent="0.3">
      <c r="A48" s="15" t="s">
        <v>100</v>
      </c>
      <c r="B48" s="87" t="s">
        <v>293</v>
      </c>
      <c r="C48" s="53">
        <v>0</v>
      </c>
      <c r="D48" s="83">
        <v>200000</v>
      </c>
      <c r="E48" s="53">
        <v>0</v>
      </c>
      <c r="F48" s="83">
        <f t="shared" si="8"/>
        <v>200000</v>
      </c>
      <c r="G48" s="92">
        <v>45689</v>
      </c>
      <c r="H48" s="58">
        <v>5</v>
      </c>
      <c r="I48" s="15" t="s">
        <v>125</v>
      </c>
      <c r="J48" s="55" t="s">
        <v>288</v>
      </c>
      <c r="K48" s="55" t="s">
        <v>230</v>
      </c>
      <c r="L48" s="56"/>
      <c r="M48" s="79"/>
      <c r="N48" s="79"/>
      <c r="O48" s="79"/>
      <c r="P48" s="79"/>
      <c r="Q48" s="79"/>
      <c r="R48" s="79"/>
      <c r="S48" s="79"/>
      <c r="T48" s="79"/>
    </row>
    <row r="49" spans="1:20" s="47" customFormat="1" x14ac:dyDescent="0.3">
      <c r="A49" s="15" t="s">
        <v>101</v>
      </c>
      <c r="B49" s="87" t="s">
        <v>161</v>
      </c>
      <c r="C49" s="83">
        <v>0</v>
      </c>
      <c r="D49" s="83">
        <v>200000</v>
      </c>
      <c r="E49" s="83">
        <v>0</v>
      </c>
      <c r="F49" s="83">
        <f t="shared" si="8"/>
        <v>200000</v>
      </c>
      <c r="G49" s="94">
        <v>45775</v>
      </c>
      <c r="H49" s="58">
        <v>20</v>
      </c>
      <c r="I49" s="15" t="s">
        <v>125</v>
      </c>
      <c r="J49" s="55" t="s">
        <v>288</v>
      </c>
      <c r="K49" s="55" t="s">
        <v>120</v>
      </c>
      <c r="L49" s="56"/>
      <c r="M49" s="79"/>
      <c r="N49" s="79"/>
      <c r="O49" s="79"/>
      <c r="P49" s="79"/>
      <c r="Q49" s="79"/>
      <c r="R49" s="79"/>
      <c r="S49" s="79"/>
      <c r="T49" s="79"/>
    </row>
    <row r="50" spans="1:20" s="47" customFormat="1" x14ac:dyDescent="0.3">
      <c r="A50" s="15" t="s">
        <v>273</v>
      </c>
      <c r="B50" s="87" t="s">
        <v>160</v>
      </c>
      <c r="C50" s="83">
        <v>0</v>
      </c>
      <c r="D50" s="83">
        <v>100000</v>
      </c>
      <c r="E50" s="53">
        <v>0</v>
      </c>
      <c r="F50" s="83">
        <f t="shared" si="8"/>
        <v>100000</v>
      </c>
      <c r="G50" s="94">
        <v>45787</v>
      </c>
      <c r="H50" s="58">
        <v>5</v>
      </c>
      <c r="I50" s="15" t="s">
        <v>125</v>
      </c>
      <c r="J50" s="55" t="s">
        <v>119</v>
      </c>
      <c r="K50" s="55" t="s">
        <v>120</v>
      </c>
      <c r="L50" s="55"/>
      <c r="M50" s="79"/>
      <c r="N50" s="79"/>
      <c r="O50" s="79"/>
      <c r="P50" s="79"/>
      <c r="Q50" s="79"/>
      <c r="R50" s="79"/>
      <c r="S50" s="79"/>
      <c r="T50" s="79"/>
    </row>
    <row r="51" spans="1:20" s="47" customFormat="1" x14ac:dyDescent="0.3">
      <c r="A51" s="15" t="s">
        <v>274</v>
      </c>
      <c r="B51" s="55" t="s">
        <v>131</v>
      </c>
      <c r="C51" s="53">
        <v>0</v>
      </c>
      <c r="D51" s="53">
        <v>0</v>
      </c>
      <c r="E51" s="53">
        <v>0</v>
      </c>
      <c r="F51" s="53">
        <f t="shared" si="8"/>
        <v>0</v>
      </c>
      <c r="G51" s="94">
        <v>45807</v>
      </c>
      <c r="H51" s="58">
        <v>10</v>
      </c>
      <c r="I51" s="15" t="s">
        <v>155</v>
      </c>
      <c r="J51" s="55" t="s">
        <v>267</v>
      </c>
      <c r="K51" s="55" t="s">
        <v>277</v>
      </c>
      <c r="L51" s="56"/>
      <c r="M51" s="79"/>
      <c r="N51" s="79"/>
      <c r="O51" s="79"/>
      <c r="P51" s="79"/>
      <c r="Q51" s="79"/>
      <c r="R51" s="79"/>
      <c r="S51" s="79"/>
      <c r="T51" s="79"/>
    </row>
    <row r="52" spans="1:20" s="62" customFormat="1" ht="33.75" customHeight="1" x14ac:dyDescent="0.3">
      <c r="A52" s="14" t="s">
        <v>102</v>
      </c>
      <c r="B52" s="60" t="s">
        <v>279</v>
      </c>
      <c r="C52" s="63">
        <f>C53+C54+C55+C56+C57+C58+C59</f>
        <v>170000</v>
      </c>
      <c r="D52" s="63">
        <f>D53+D54+D55+D56+D57+D58+D59</f>
        <v>50000</v>
      </c>
      <c r="E52" s="63">
        <v>0</v>
      </c>
      <c r="F52" s="63">
        <f>F53+F54+F55+F56+F57+F58+F59</f>
        <v>220000</v>
      </c>
      <c r="G52" s="82" t="s">
        <v>580</v>
      </c>
      <c r="H52" s="50"/>
      <c r="I52" s="14" t="s">
        <v>284</v>
      </c>
      <c r="J52" s="57" t="s">
        <v>275</v>
      </c>
      <c r="K52" s="48" t="s">
        <v>119</v>
      </c>
      <c r="L52" s="82"/>
      <c r="M52" s="85"/>
      <c r="N52" s="85"/>
      <c r="O52" s="85"/>
      <c r="P52" s="85"/>
      <c r="Q52" s="85"/>
      <c r="R52" s="85"/>
      <c r="S52" s="85"/>
      <c r="T52" s="85"/>
    </row>
    <row r="53" spans="1:20" s="47" customFormat="1" x14ac:dyDescent="0.3">
      <c r="A53" s="15" t="s">
        <v>103</v>
      </c>
      <c r="B53" s="87" t="s">
        <v>74</v>
      </c>
      <c r="C53" s="53">
        <v>0</v>
      </c>
      <c r="D53" s="53">
        <v>0</v>
      </c>
      <c r="E53" s="53">
        <v>0</v>
      </c>
      <c r="F53" s="53">
        <f>C53+D53+E53</f>
        <v>0</v>
      </c>
      <c r="G53" s="92">
        <v>45658</v>
      </c>
      <c r="H53" s="58">
        <v>5</v>
      </c>
      <c r="I53" s="15" t="s">
        <v>229</v>
      </c>
      <c r="J53" s="59" t="s">
        <v>275</v>
      </c>
      <c r="K53" s="55" t="s">
        <v>230</v>
      </c>
      <c r="L53" s="56"/>
      <c r="M53" s="79"/>
      <c r="N53" s="79"/>
      <c r="O53" s="79"/>
      <c r="P53" s="79"/>
      <c r="Q53" s="79"/>
      <c r="R53" s="79"/>
      <c r="S53" s="79"/>
      <c r="T53" s="79"/>
    </row>
    <row r="54" spans="1:20" s="47" customFormat="1" ht="30" x14ac:dyDescent="0.3">
      <c r="A54" s="15" t="s">
        <v>104</v>
      </c>
      <c r="B54" s="87" t="s">
        <v>280</v>
      </c>
      <c r="C54" s="53">
        <v>0</v>
      </c>
      <c r="D54" s="53">
        <v>0</v>
      </c>
      <c r="E54" s="53">
        <v>0</v>
      </c>
      <c r="F54" s="53">
        <f t="shared" ref="F54:F59" si="9">C54+D54+E54</f>
        <v>0</v>
      </c>
      <c r="G54" s="92">
        <v>45689</v>
      </c>
      <c r="H54" s="58">
        <v>10</v>
      </c>
      <c r="I54" s="15" t="s">
        <v>125</v>
      </c>
      <c r="J54" s="55" t="s">
        <v>285</v>
      </c>
      <c r="K54" s="55" t="s">
        <v>229</v>
      </c>
      <c r="L54" s="56"/>
      <c r="M54" s="79"/>
      <c r="N54" s="79"/>
      <c r="O54" s="79"/>
      <c r="P54" s="79"/>
      <c r="Q54" s="79"/>
      <c r="R54" s="79"/>
      <c r="S54" s="79"/>
      <c r="T54" s="79"/>
    </row>
    <row r="55" spans="1:20" s="47" customFormat="1" ht="30" x14ac:dyDescent="0.3">
      <c r="A55" s="15" t="s">
        <v>105</v>
      </c>
      <c r="B55" s="87" t="s">
        <v>281</v>
      </c>
      <c r="C55" s="83">
        <v>20000</v>
      </c>
      <c r="D55" s="83">
        <v>0</v>
      </c>
      <c r="E55" s="53">
        <v>0</v>
      </c>
      <c r="F55" s="83">
        <f t="shared" si="9"/>
        <v>20000</v>
      </c>
      <c r="G55" s="92">
        <v>45689</v>
      </c>
      <c r="H55" s="58">
        <v>5</v>
      </c>
      <c r="I55" s="15" t="s">
        <v>286</v>
      </c>
      <c r="J55" s="55" t="s">
        <v>156</v>
      </c>
      <c r="K55" s="55" t="s">
        <v>287</v>
      </c>
      <c r="L55" s="55" t="s">
        <v>578</v>
      </c>
      <c r="M55" s="79"/>
      <c r="N55" s="79"/>
      <c r="O55" s="79"/>
      <c r="P55" s="79"/>
      <c r="Q55" s="79"/>
      <c r="R55" s="79"/>
      <c r="S55" s="79"/>
      <c r="T55" s="79"/>
    </row>
    <row r="56" spans="1:20" s="47" customFormat="1" x14ac:dyDescent="0.3">
      <c r="A56" s="15" t="s">
        <v>106</v>
      </c>
      <c r="B56" s="87" t="s">
        <v>161</v>
      </c>
      <c r="C56" s="83">
        <v>50000</v>
      </c>
      <c r="D56" s="83">
        <v>0</v>
      </c>
      <c r="E56" s="83">
        <v>0</v>
      </c>
      <c r="F56" s="83">
        <f t="shared" si="9"/>
        <v>50000</v>
      </c>
      <c r="G56" s="94">
        <v>45731</v>
      </c>
      <c r="H56" s="58">
        <v>20</v>
      </c>
      <c r="I56" s="15" t="s">
        <v>125</v>
      </c>
      <c r="J56" s="55" t="s">
        <v>288</v>
      </c>
      <c r="K56" s="55" t="s">
        <v>289</v>
      </c>
      <c r="L56" s="56"/>
      <c r="M56" s="79"/>
      <c r="N56" s="79"/>
      <c r="O56" s="79"/>
      <c r="P56" s="79"/>
      <c r="Q56" s="79"/>
      <c r="R56" s="79"/>
      <c r="S56" s="79"/>
      <c r="T56" s="79"/>
    </row>
    <row r="57" spans="1:20" s="47" customFormat="1" ht="30" x14ac:dyDescent="0.3">
      <c r="A57" s="15" t="s">
        <v>145</v>
      </c>
      <c r="B57" s="87" t="s">
        <v>579</v>
      </c>
      <c r="C57" s="83">
        <v>100000</v>
      </c>
      <c r="D57" s="83">
        <v>50000</v>
      </c>
      <c r="E57" s="53">
        <v>0</v>
      </c>
      <c r="F57" s="83">
        <f t="shared" ref="F57" si="10">C57+D57+E57</f>
        <v>150000</v>
      </c>
      <c r="G57" s="94">
        <v>45746</v>
      </c>
      <c r="H57" s="58"/>
      <c r="I57" s="15" t="s">
        <v>290</v>
      </c>
      <c r="J57" s="55" t="s">
        <v>125</v>
      </c>
      <c r="K57" s="55" t="s">
        <v>288</v>
      </c>
      <c r="L57" s="55"/>
      <c r="M57" s="79"/>
      <c r="N57" s="79"/>
      <c r="O57" s="79"/>
      <c r="P57" s="79"/>
      <c r="Q57" s="79"/>
      <c r="R57" s="79"/>
      <c r="S57" s="79"/>
      <c r="T57" s="79"/>
    </row>
    <row r="58" spans="1:20" s="47" customFormat="1" x14ac:dyDescent="0.3">
      <c r="A58" s="15" t="s">
        <v>145</v>
      </c>
      <c r="B58" s="87" t="s">
        <v>282</v>
      </c>
      <c r="C58" s="83">
        <v>0</v>
      </c>
      <c r="D58" s="83">
        <v>0</v>
      </c>
      <c r="E58" s="53">
        <v>0</v>
      </c>
      <c r="F58" s="83">
        <f t="shared" si="9"/>
        <v>0</v>
      </c>
      <c r="G58" s="94">
        <v>45757</v>
      </c>
      <c r="H58" s="58"/>
      <c r="I58" s="15" t="s">
        <v>125</v>
      </c>
      <c r="J58" s="55" t="s">
        <v>288</v>
      </c>
      <c r="K58" s="55" t="s">
        <v>120</v>
      </c>
      <c r="L58" s="55"/>
      <c r="M58" s="79"/>
      <c r="N58" s="79"/>
      <c r="O58" s="79"/>
      <c r="P58" s="79"/>
      <c r="Q58" s="79"/>
      <c r="R58" s="79"/>
      <c r="S58" s="79"/>
      <c r="T58" s="79"/>
    </row>
    <row r="59" spans="1:20" s="47" customFormat="1" x14ac:dyDescent="0.3">
      <c r="A59" s="15" t="s">
        <v>149</v>
      </c>
      <c r="B59" s="55" t="s">
        <v>283</v>
      </c>
      <c r="C59" s="53">
        <v>0</v>
      </c>
      <c r="D59" s="53">
        <v>0</v>
      </c>
      <c r="E59" s="53">
        <v>0</v>
      </c>
      <c r="F59" s="53">
        <f t="shared" si="9"/>
        <v>0</v>
      </c>
      <c r="G59" s="94">
        <v>45757</v>
      </c>
      <c r="H59" s="58">
        <v>10</v>
      </c>
      <c r="I59" s="15" t="s">
        <v>286</v>
      </c>
      <c r="J59" s="55" t="s">
        <v>229</v>
      </c>
      <c r="K59" s="55" t="s">
        <v>246</v>
      </c>
      <c r="L59" s="56"/>
      <c r="M59" s="79"/>
      <c r="N59" s="79"/>
      <c r="O59" s="79"/>
      <c r="P59" s="79"/>
      <c r="Q59" s="79"/>
      <c r="R59" s="79"/>
      <c r="S59" s="79"/>
      <c r="T59" s="79"/>
    </row>
    <row r="60" spans="1:20" s="62" customFormat="1" ht="38.25" x14ac:dyDescent="0.3">
      <c r="A60" s="14" t="s">
        <v>163</v>
      </c>
      <c r="B60" s="60" t="s">
        <v>291</v>
      </c>
      <c r="C60" s="63">
        <v>0</v>
      </c>
      <c r="D60" s="63">
        <v>500000</v>
      </c>
      <c r="E60" s="63">
        <v>0</v>
      </c>
      <c r="F60" s="63">
        <f>F61+F62+F63+F65+F66+F67</f>
        <v>500000</v>
      </c>
      <c r="G60" s="82" t="s">
        <v>581</v>
      </c>
      <c r="H60" s="50"/>
      <c r="I60" s="14" t="s">
        <v>155</v>
      </c>
      <c r="J60" s="57" t="s">
        <v>275</v>
      </c>
      <c r="K60" s="48" t="s">
        <v>228</v>
      </c>
      <c r="L60" s="82"/>
      <c r="M60" s="85"/>
      <c r="N60" s="85"/>
      <c r="O60" s="85"/>
      <c r="P60" s="85"/>
      <c r="Q60" s="85"/>
      <c r="R60" s="85"/>
      <c r="S60" s="85"/>
      <c r="T60" s="85"/>
    </row>
    <row r="61" spans="1:20" s="47" customFormat="1" x14ac:dyDescent="0.3">
      <c r="A61" s="15" t="s">
        <v>164</v>
      </c>
      <c r="B61" s="87" t="s">
        <v>74</v>
      </c>
      <c r="C61" s="53">
        <v>0</v>
      </c>
      <c r="D61" s="53">
        <v>0</v>
      </c>
      <c r="E61" s="53">
        <v>0</v>
      </c>
      <c r="F61" s="53">
        <f>C61+D61+E61</f>
        <v>0</v>
      </c>
      <c r="G61" s="92">
        <v>45689</v>
      </c>
      <c r="H61" s="58">
        <v>5</v>
      </c>
      <c r="I61" s="15" t="s">
        <v>229</v>
      </c>
      <c r="J61" s="59" t="s">
        <v>125</v>
      </c>
      <c r="K61" s="55" t="s">
        <v>230</v>
      </c>
      <c r="L61" s="56"/>
      <c r="M61" s="79"/>
      <c r="N61" s="79"/>
      <c r="O61" s="79"/>
      <c r="P61" s="79"/>
      <c r="Q61" s="79"/>
      <c r="R61" s="79"/>
      <c r="S61" s="79"/>
      <c r="T61" s="79"/>
    </row>
    <row r="62" spans="1:20" s="47" customFormat="1" x14ac:dyDescent="0.3">
      <c r="A62" s="15" t="s">
        <v>165</v>
      </c>
      <c r="B62" s="87" t="s">
        <v>85</v>
      </c>
      <c r="C62" s="53">
        <v>0</v>
      </c>
      <c r="D62" s="53">
        <v>0</v>
      </c>
      <c r="E62" s="53">
        <v>0</v>
      </c>
      <c r="F62" s="53">
        <f t="shared" ref="F62:F67" si="11">C62+D62+E62</f>
        <v>0</v>
      </c>
      <c r="G62" s="92">
        <v>45689</v>
      </c>
      <c r="H62" s="58">
        <v>10</v>
      </c>
      <c r="I62" s="15" t="s">
        <v>125</v>
      </c>
      <c r="J62" s="55" t="s">
        <v>288</v>
      </c>
      <c r="K62" s="55" t="s">
        <v>230</v>
      </c>
      <c r="L62" s="56"/>
      <c r="M62" s="79"/>
      <c r="N62" s="79"/>
      <c r="O62" s="79"/>
      <c r="P62" s="79"/>
      <c r="Q62" s="79"/>
      <c r="R62" s="79"/>
      <c r="S62" s="79"/>
      <c r="T62" s="79"/>
    </row>
    <row r="63" spans="1:20" s="47" customFormat="1" ht="30" x14ac:dyDescent="0.3">
      <c r="A63" s="15" t="s">
        <v>166</v>
      </c>
      <c r="B63" s="87" t="s">
        <v>293</v>
      </c>
      <c r="C63" s="53">
        <v>0</v>
      </c>
      <c r="D63" s="83">
        <v>200000</v>
      </c>
      <c r="E63" s="53">
        <v>0</v>
      </c>
      <c r="F63" s="83">
        <f t="shared" si="11"/>
        <v>200000</v>
      </c>
      <c r="G63" s="92">
        <v>45689</v>
      </c>
      <c r="H63" s="58">
        <v>5</v>
      </c>
      <c r="I63" s="15" t="s">
        <v>125</v>
      </c>
      <c r="J63" s="55" t="s">
        <v>288</v>
      </c>
      <c r="K63" s="55" t="s">
        <v>295</v>
      </c>
      <c r="L63" s="56"/>
      <c r="M63" s="79"/>
      <c r="N63" s="79"/>
      <c r="O63" s="79"/>
      <c r="P63" s="79"/>
      <c r="Q63" s="79"/>
      <c r="R63" s="79"/>
      <c r="S63" s="79"/>
      <c r="T63" s="79"/>
    </row>
    <row r="64" spans="1:20" s="47" customFormat="1" ht="30" x14ac:dyDescent="0.3">
      <c r="A64" s="15" t="s">
        <v>167</v>
      </c>
      <c r="B64" s="87" t="s">
        <v>292</v>
      </c>
      <c r="C64" s="53">
        <v>0</v>
      </c>
      <c r="D64" s="83">
        <v>200000</v>
      </c>
      <c r="E64" s="53">
        <v>0</v>
      </c>
      <c r="F64" s="83">
        <f t="shared" ref="F64" si="12">C64+D64+E64</f>
        <v>200000</v>
      </c>
      <c r="G64" s="92">
        <v>45689</v>
      </c>
      <c r="H64" s="58">
        <v>5</v>
      </c>
      <c r="I64" s="15" t="s">
        <v>229</v>
      </c>
      <c r="J64" s="55" t="s">
        <v>296</v>
      </c>
      <c r="K64" s="55" t="s">
        <v>297</v>
      </c>
      <c r="L64" s="56"/>
      <c r="M64" s="79"/>
      <c r="N64" s="79"/>
      <c r="O64" s="79"/>
      <c r="P64" s="79"/>
      <c r="Q64" s="79"/>
      <c r="R64" s="79"/>
      <c r="S64" s="79"/>
      <c r="T64" s="79"/>
    </row>
    <row r="65" spans="1:20" s="47" customFormat="1" ht="30" x14ac:dyDescent="0.3">
      <c r="A65" s="15" t="s">
        <v>168</v>
      </c>
      <c r="B65" s="87" t="s">
        <v>299</v>
      </c>
      <c r="C65" s="83">
        <v>0</v>
      </c>
      <c r="D65" s="83">
        <v>200000</v>
      </c>
      <c r="E65" s="83">
        <v>0</v>
      </c>
      <c r="F65" s="83">
        <f t="shared" si="11"/>
        <v>200000</v>
      </c>
      <c r="G65" s="94">
        <v>45767</v>
      </c>
      <c r="H65" s="58">
        <v>20</v>
      </c>
      <c r="I65" s="15" t="s">
        <v>156</v>
      </c>
      <c r="J65" s="55" t="s">
        <v>288</v>
      </c>
      <c r="K65" s="55" t="s">
        <v>298</v>
      </c>
      <c r="L65" s="56"/>
      <c r="M65" s="79"/>
      <c r="N65" s="79"/>
      <c r="O65" s="79"/>
      <c r="P65" s="79"/>
      <c r="Q65" s="79"/>
      <c r="R65" s="79"/>
      <c r="S65" s="79"/>
      <c r="T65" s="79"/>
    </row>
    <row r="66" spans="1:20" s="47" customFormat="1" x14ac:dyDescent="0.3">
      <c r="A66" s="15" t="s">
        <v>169</v>
      </c>
      <c r="B66" s="87" t="s">
        <v>300</v>
      </c>
      <c r="C66" s="83">
        <v>0</v>
      </c>
      <c r="D66" s="83">
        <v>100000</v>
      </c>
      <c r="E66" s="53">
        <v>0</v>
      </c>
      <c r="F66" s="83">
        <f t="shared" si="11"/>
        <v>100000</v>
      </c>
      <c r="G66" s="94">
        <v>45772</v>
      </c>
      <c r="H66" s="58"/>
      <c r="I66" s="15" t="s">
        <v>231</v>
      </c>
      <c r="J66" s="55" t="s">
        <v>125</v>
      </c>
      <c r="K66" s="55" t="s">
        <v>232</v>
      </c>
      <c r="L66" s="55"/>
      <c r="M66" s="79"/>
      <c r="N66" s="79"/>
      <c r="O66" s="79"/>
      <c r="P66" s="79"/>
      <c r="Q66" s="79"/>
      <c r="R66" s="79"/>
      <c r="S66" s="79"/>
      <c r="T66" s="79"/>
    </row>
    <row r="67" spans="1:20" s="47" customFormat="1" x14ac:dyDescent="0.3">
      <c r="A67" s="15" t="s">
        <v>294</v>
      </c>
      <c r="B67" s="55" t="s">
        <v>131</v>
      </c>
      <c r="C67" s="53">
        <v>0</v>
      </c>
      <c r="D67" s="53">
        <v>0</v>
      </c>
      <c r="E67" s="53">
        <v>0</v>
      </c>
      <c r="F67" s="53">
        <f t="shared" si="11"/>
        <v>0</v>
      </c>
      <c r="G67" s="94">
        <v>45777</v>
      </c>
      <c r="H67" s="58">
        <v>10</v>
      </c>
      <c r="I67" s="15" t="s">
        <v>229</v>
      </c>
      <c r="J67" s="55" t="s">
        <v>276</v>
      </c>
      <c r="K67" s="55" t="s">
        <v>277</v>
      </c>
      <c r="L67" s="56"/>
      <c r="M67" s="79"/>
      <c r="N67" s="79"/>
      <c r="O67" s="79"/>
      <c r="P67" s="79"/>
      <c r="Q67" s="79"/>
      <c r="R67" s="79"/>
      <c r="S67" s="79"/>
      <c r="T67" s="79"/>
    </row>
    <row r="68" spans="1:20" s="47" customFormat="1" ht="30" x14ac:dyDescent="0.3">
      <c r="A68" s="14" t="s">
        <v>170</v>
      </c>
      <c r="B68" s="48" t="s">
        <v>301</v>
      </c>
      <c r="C68" s="63">
        <f>C69+C70+C71+C72+C73+C74</f>
        <v>150000</v>
      </c>
      <c r="D68" s="63">
        <f>D69+D70+D71+D72+D73+D74</f>
        <v>0</v>
      </c>
      <c r="E68" s="17">
        <v>0</v>
      </c>
      <c r="F68" s="63">
        <f>F69+F70+F71+F72+F73+F74</f>
        <v>150000</v>
      </c>
      <c r="G68" s="14" t="s">
        <v>583</v>
      </c>
      <c r="H68" s="50"/>
      <c r="I68" s="14" t="s">
        <v>302</v>
      </c>
      <c r="J68" s="57" t="s">
        <v>156</v>
      </c>
      <c r="K68" s="48" t="s">
        <v>246</v>
      </c>
      <c r="L68" s="82" t="s">
        <v>303</v>
      </c>
    </row>
    <row r="69" spans="1:20" s="47" customFormat="1" x14ac:dyDescent="0.3">
      <c r="A69" s="15" t="s">
        <v>171</v>
      </c>
      <c r="B69" s="51" t="s">
        <v>304</v>
      </c>
      <c r="C69" s="53">
        <v>0</v>
      </c>
      <c r="D69" s="53">
        <v>0</v>
      </c>
      <c r="E69" s="53">
        <v>0</v>
      </c>
      <c r="F69" s="53">
        <f>C69+D69+E69</f>
        <v>0</v>
      </c>
      <c r="G69" s="92">
        <v>45689</v>
      </c>
      <c r="H69" s="58">
        <v>5</v>
      </c>
      <c r="I69" s="15" t="s">
        <v>229</v>
      </c>
      <c r="J69" s="59" t="s">
        <v>125</v>
      </c>
      <c r="K69" s="55" t="s">
        <v>310</v>
      </c>
      <c r="L69" s="56"/>
    </row>
    <row r="70" spans="1:20" s="47" customFormat="1" ht="30" x14ac:dyDescent="0.3">
      <c r="A70" s="15" t="s">
        <v>66</v>
      </c>
      <c r="B70" s="51" t="s">
        <v>305</v>
      </c>
      <c r="C70" s="53">
        <v>150000</v>
      </c>
      <c r="D70" s="53">
        <v>0</v>
      </c>
      <c r="E70" s="53">
        <v>0</v>
      </c>
      <c r="F70" s="53">
        <f t="shared" ref="F70:F73" si="13">C70+D70+E70</f>
        <v>150000</v>
      </c>
      <c r="G70" s="94">
        <v>45721</v>
      </c>
      <c r="H70" s="58">
        <v>10</v>
      </c>
      <c r="I70" s="15" t="s">
        <v>120</v>
      </c>
      <c r="J70" s="55" t="s">
        <v>246</v>
      </c>
      <c r="K70" s="55" t="s">
        <v>302</v>
      </c>
      <c r="L70" s="56" t="s">
        <v>582</v>
      </c>
    </row>
    <row r="71" spans="1:20" s="47" customFormat="1" ht="30" x14ac:dyDescent="0.3">
      <c r="A71" s="15" t="s">
        <v>67</v>
      </c>
      <c r="B71" s="55" t="s">
        <v>306</v>
      </c>
      <c r="C71" s="53">
        <v>0</v>
      </c>
      <c r="D71" s="53">
        <v>0</v>
      </c>
      <c r="E71" s="53">
        <v>0</v>
      </c>
      <c r="F71" s="53">
        <f t="shared" si="13"/>
        <v>0</v>
      </c>
      <c r="G71" s="94">
        <v>45721</v>
      </c>
      <c r="H71" s="58">
        <v>5</v>
      </c>
      <c r="I71" s="15" t="s">
        <v>229</v>
      </c>
      <c r="J71" s="55" t="s">
        <v>311</v>
      </c>
      <c r="K71" s="55" t="s">
        <v>302</v>
      </c>
      <c r="L71" s="56"/>
    </row>
    <row r="72" spans="1:20" s="47" customFormat="1" ht="30" x14ac:dyDescent="0.3">
      <c r="A72" s="15" t="s">
        <v>68</v>
      </c>
      <c r="B72" s="55" t="s">
        <v>307</v>
      </c>
      <c r="C72" s="53">
        <v>0</v>
      </c>
      <c r="D72" s="53">
        <v>0</v>
      </c>
      <c r="E72" s="53">
        <v>0</v>
      </c>
      <c r="F72" s="53">
        <f t="shared" si="13"/>
        <v>0</v>
      </c>
      <c r="G72" s="94">
        <v>45724</v>
      </c>
      <c r="H72" s="58">
        <v>20</v>
      </c>
      <c r="I72" s="15" t="s">
        <v>229</v>
      </c>
      <c r="J72" s="55" t="s">
        <v>134</v>
      </c>
      <c r="K72" s="55" t="s">
        <v>129</v>
      </c>
      <c r="L72" s="56"/>
    </row>
    <row r="73" spans="1:20" s="47" customFormat="1" ht="30" x14ac:dyDescent="0.3">
      <c r="A73" s="15" t="s">
        <v>150</v>
      </c>
      <c r="B73" s="55" t="s">
        <v>308</v>
      </c>
      <c r="C73" s="83">
        <v>0</v>
      </c>
      <c r="D73" s="83">
        <v>0</v>
      </c>
      <c r="E73" s="53">
        <v>0</v>
      </c>
      <c r="F73" s="53">
        <f t="shared" si="13"/>
        <v>0</v>
      </c>
      <c r="G73" s="94">
        <v>45726</v>
      </c>
      <c r="H73" s="58"/>
      <c r="I73" s="15" t="s">
        <v>229</v>
      </c>
      <c r="J73" s="55" t="s">
        <v>246</v>
      </c>
      <c r="K73" s="55" t="s">
        <v>302</v>
      </c>
      <c r="L73" s="55"/>
    </row>
    <row r="74" spans="1:20" s="47" customFormat="1" x14ac:dyDescent="0.3">
      <c r="A74" s="15" t="s">
        <v>150</v>
      </c>
      <c r="B74" s="55" t="s">
        <v>309</v>
      </c>
      <c r="C74" s="83">
        <v>0</v>
      </c>
      <c r="D74" s="83">
        <v>0</v>
      </c>
      <c r="E74" s="53">
        <v>0</v>
      </c>
      <c r="F74" s="53">
        <f t="shared" ref="F74" si="14">C74+D74+E74</f>
        <v>0</v>
      </c>
      <c r="G74" s="94">
        <v>45726</v>
      </c>
      <c r="H74" s="58"/>
      <c r="I74" s="15" t="s">
        <v>229</v>
      </c>
      <c r="J74" s="55" t="s">
        <v>311</v>
      </c>
      <c r="K74" s="55" t="s">
        <v>246</v>
      </c>
      <c r="L74" s="55"/>
    </row>
    <row r="75" spans="1:20" s="47" customFormat="1" ht="38.25" x14ac:dyDescent="0.3">
      <c r="A75" s="14" t="s">
        <v>215</v>
      </c>
      <c r="B75" s="48" t="s">
        <v>312</v>
      </c>
      <c r="C75" s="63">
        <f>C76+C77+C78+C79</f>
        <v>50000</v>
      </c>
      <c r="D75" s="63">
        <f>D76+D77+D78+D79</f>
        <v>0</v>
      </c>
      <c r="E75" s="17">
        <f>E76+E77+E78+E79</f>
        <v>0</v>
      </c>
      <c r="F75" s="63">
        <f>F76+F77+F78+F79</f>
        <v>50000</v>
      </c>
      <c r="G75" s="14" t="s">
        <v>676</v>
      </c>
      <c r="H75" s="50"/>
      <c r="I75" s="14" t="s">
        <v>120</v>
      </c>
      <c r="J75" s="57" t="s">
        <v>119</v>
      </c>
      <c r="K75" s="48" t="s">
        <v>302</v>
      </c>
      <c r="L75" s="82" t="s">
        <v>313</v>
      </c>
    </row>
    <row r="76" spans="1:20" s="47" customFormat="1" ht="30" x14ac:dyDescent="0.3">
      <c r="A76" s="15" t="s">
        <v>171</v>
      </c>
      <c r="B76" s="51" t="s">
        <v>314</v>
      </c>
      <c r="C76" s="53">
        <v>0</v>
      </c>
      <c r="D76" s="53">
        <v>0</v>
      </c>
      <c r="E76" s="53">
        <v>0</v>
      </c>
      <c r="F76" s="53">
        <f>C76+D76+E76</f>
        <v>0</v>
      </c>
      <c r="G76" s="92">
        <v>45689</v>
      </c>
      <c r="H76" s="58">
        <v>5</v>
      </c>
      <c r="I76" s="15" t="s">
        <v>229</v>
      </c>
      <c r="J76" s="59" t="s">
        <v>275</v>
      </c>
      <c r="K76" s="55" t="s">
        <v>288</v>
      </c>
      <c r="L76" s="56"/>
    </row>
    <row r="77" spans="1:20" s="47" customFormat="1" ht="30" x14ac:dyDescent="0.3">
      <c r="A77" s="15" t="s">
        <v>66</v>
      </c>
      <c r="B77" s="51" t="s">
        <v>315</v>
      </c>
      <c r="C77" s="53">
        <v>0</v>
      </c>
      <c r="D77" s="53">
        <v>0</v>
      </c>
      <c r="E77" s="53">
        <v>0</v>
      </c>
      <c r="F77" s="53">
        <f t="shared" ref="F77:F79" si="15">C77+D77+E77</f>
        <v>0</v>
      </c>
      <c r="G77" s="92">
        <v>45689</v>
      </c>
      <c r="H77" s="58">
        <v>10</v>
      </c>
      <c r="I77" s="15" t="s">
        <v>229</v>
      </c>
      <c r="J77" s="59" t="s">
        <v>275</v>
      </c>
      <c r="K77" s="55" t="s">
        <v>288</v>
      </c>
      <c r="L77" s="56"/>
    </row>
    <row r="78" spans="1:20" s="47" customFormat="1" ht="30" x14ac:dyDescent="0.3">
      <c r="A78" s="15" t="s">
        <v>67</v>
      </c>
      <c r="B78" s="55" t="s">
        <v>316</v>
      </c>
      <c r="C78" s="83">
        <v>50000</v>
      </c>
      <c r="D78" s="53">
        <v>0</v>
      </c>
      <c r="E78" s="53">
        <v>0</v>
      </c>
      <c r="F78" s="53">
        <f t="shared" si="15"/>
        <v>50000</v>
      </c>
      <c r="G78" s="94">
        <v>45717</v>
      </c>
      <c r="H78" s="58">
        <v>5</v>
      </c>
      <c r="I78" s="15" t="s">
        <v>125</v>
      </c>
      <c r="J78" s="55" t="s">
        <v>288</v>
      </c>
      <c r="K78" s="55" t="s">
        <v>302</v>
      </c>
      <c r="L78" s="56"/>
    </row>
    <row r="79" spans="1:20" s="47" customFormat="1" ht="30" x14ac:dyDescent="0.3">
      <c r="A79" s="15" t="s">
        <v>68</v>
      </c>
      <c r="B79" s="55" t="s">
        <v>317</v>
      </c>
      <c r="C79" s="53">
        <v>0</v>
      </c>
      <c r="D79" s="53">
        <v>0</v>
      </c>
      <c r="E79" s="53">
        <v>0</v>
      </c>
      <c r="F79" s="53">
        <f t="shared" si="15"/>
        <v>0</v>
      </c>
      <c r="G79" s="94">
        <v>45721</v>
      </c>
      <c r="H79" s="58">
        <v>20</v>
      </c>
      <c r="I79" s="15" t="s">
        <v>229</v>
      </c>
      <c r="J79" s="55" t="s">
        <v>134</v>
      </c>
      <c r="K79" s="55" t="s">
        <v>318</v>
      </c>
      <c r="L79" s="56"/>
    </row>
    <row r="80" spans="1:20" s="72" customFormat="1" ht="41.25" customHeight="1" x14ac:dyDescent="0.3">
      <c r="A80" s="18" t="s">
        <v>319</v>
      </c>
      <c r="B80" s="60" t="s">
        <v>584</v>
      </c>
      <c r="C80" s="63">
        <f>C81+C82+C83+C84</f>
        <v>0</v>
      </c>
      <c r="D80" s="63">
        <f>D81+D82+D83+D84</f>
        <v>200000</v>
      </c>
      <c r="E80" s="63">
        <f>E81+E82+E83+E84</f>
        <v>0</v>
      </c>
      <c r="F80" s="63">
        <f>F81+F82+F83+F84</f>
        <v>200000</v>
      </c>
      <c r="G80" s="14" t="s">
        <v>585</v>
      </c>
      <c r="H80" s="73"/>
      <c r="I80" s="14" t="s">
        <v>120</v>
      </c>
      <c r="J80" s="57" t="s">
        <v>246</v>
      </c>
      <c r="K80" s="57" t="s">
        <v>321</v>
      </c>
      <c r="L80" s="50"/>
    </row>
    <row r="81" spans="1:20" s="47" customFormat="1" ht="75" x14ac:dyDescent="0.3">
      <c r="A81" s="19" t="s">
        <v>320</v>
      </c>
      <c r="B81" s="74" t="s">
        <v>322</v>
      </c>
      <c r="C81" s="64">
        <v>0</v>
      </c>
      <c r="D81" s="64">
        <v>50000</v>
      </c>
      <c r="E81" s="64">
        <v>0</v>
      </c>
      <c r="F81" s="64">
        <f>C81+D81+E81</f>
        <v>50000</v>
      </c>
      <c r="G81" s="52">
        <v>45771</v>
      </c>
      <c r="H81" s="67">
        <v>5</v>
      </c>
      <c r="I81" s="16" t="s">
        <v>125</v>
      </c>
      <c r="J81" s="68" t="s">
        <v>327</v>
      </c>
      <c r="K81" s="68" t="s">
        <v>326</v>
      </c>
      <c r="L81" s="66"/>
    </row>
    <row r="82" spans="1:20" s="47" customFormat="1" ht="75" x14ac:dyDescent="0.3">
      <c r="A82" s="19" t="s">
        <v>328</v>
      </c>
      <c r="B82" s="74" t="s">
        <v>323</v>
      </c>
      <c r="C82" s="64">
        <v>0</v>
      </c>
      <c r="D82" s="64">
        <v>50000</v>
      </c>
      <c r="E82" s="64">
        <v>0</v>
      </c>
      <c r="F82" s="64">
        <f t="shared" ref="F82:F84" si="16">C82+D82+E82</f>
        <v>50000</v>
      </c>
      <c r="G82" s="95">
        <v>45862</v>
      </c>
      <c r="H82" s="67">
        <v>5</v>
      </c>
      <c r="I82" s="16" t="s">
        <v>125</v>
      </c>
      <c r="J82" s="68" t="s">
        <v>327</v>
      </c>
      <c r="K82" s="68" t="s">
        <v>326</v>
      </c>
      <c r="L82" s="66"/>
    </row>
    <row r="83" spans="1:20" s="47" customFormat="1" ht="75" x14ac:dyDescent="0.3">
      <c r="A83" s="19" t="s">
        <v>329</v>
      </c>
      <c r="B83" s="74" t="s">
        <v>324</v>
      </c>
      <c r="C83" s="64">
        <v>0</v>
      </c>
      <c r="D83" s="64">
        <v>50000</v>
      </c>
      <c r="E83" s="64">
        <v>0</v>
      </c>
      <c r="F83" s="64">
        <f t="shared" si="16"/>
        <v>50000</v>
      </c>
      <c r="G83" s="95">
        <v>45954</v>
      </c>
      <c r="H83" s="67">
        <v>5</v>
      </c>
      <c r="I83" s="16" t="s">
        <v>125</v>
      </c>
      <c r="J83" s="68" t="s">
        <v>327</v>
      </c>
      <c r="K83" s="68" t="s">
        <v>326</v>
      </c>
      <c r="L83" s="66"/>
    </row>
    <row r="84" spans="1:20" s="47" customFormat="1" ht="75" x14ac:dyDescent="0.3">
      <c r="A84" s="19" t="s">
        <v>330</v>
      </c>
      <c r="B84" s="74" t="s">
        <v>325</v>
      </c>
      <c r="C84" s="64">
        <v>0</v>
      </c>
      <c r="D84" s="64">
        <v>50000</v>
      </c>
      <c r="E84" s="64">
        <v>0</v>
      </c>
      <c r="F84" s="64">
        <f t="shared" si="16"/>
        <v>50000</v>
      </c>
      <c r="G84" s="95">
        <v>46021</v>
      </c>
      <c r="H84" s="67">
        <v>40</v>
      </c>
      <c r="I84" s="16" t="s">
        <v>125</v>
      </c>
      <c r="J84" s="68" t="s">
        <v>327</v>
      </c>
      <c r="K84" s="68" t="s">
        <v>326</v>
      </c>
      <c r="L84" s="66"/>
    </row>
    <row r="85" spans="1:20" s="62" customFormat="1" ht="51" x14ac:dyDescent="0.2">
      <c r="A85" s="14" t="s">
        <v>331</v>
      </c>
      <c r="B85" s="60" t="s">
        <v>332</v>
      </c>
      <c r="C85" s="17">
        <f>C86+C87+C88+C89+C90+C91</f>
        <v>330000</v>
      </c>
      <c r="D85" s="63">
        <f>D86+D87+D88+D89+D90+D91</f>
        <v>370000</v>
      </c>
      <c r="E85" s="17">
        <v>0</v>
      </c>
      <c r="F85" s="86">
        <f>F86+F87+F88+F89+F90+F91</f>
        <v>700000</v>
      </c>
      <c r="G85" s="14" t="s">
        <v>585</v>
      </c>
      <c r="H85" s="61"/>
      <c r="I85" s="14" t="s">
        <v>134</v>
      </c>
      <c r="J85" s="57" t="s">
        <v>275</v>
      </c>
      <c r="K85" s="48" t="s">
        <v>333</v>
      </c>
      <c r="L85" s="84" t="s">
        <v>334</v>
      </c>
      <c r="M85" s="85"/>
      <c r="N85" s="85"/>
      <c r="O85" s="85"/>
      <c r="P85" s="85"/>
      <c r="Q85" s="85"/>
      <c r="R85" s="85"/>
      <c r="S85" s="85"/>
      <c r="T85" s="85"/>
    </row>
    <row r="86" spans="1:20" s="47" customFormat="1" x14ac:dyDescent="0.3">
      <c r="A86" s="15" t="s">
        <v>342</v>
      </c>
      <c r="B86" s="55" t="s">
        <v>51</v>
      </c>
      <c r="C86" s="53">
        <v>0</v>
      </c>
      <c r="D86" s="53">
        <v>0</v>
      </c>
      <c r="E86" s="53">
        <v>0</v>
      </c>
      <c r="F86" s="53">
        <f>C86+D86+E86</f>
        <v>0</v>
      </c>
      <c r="G86" s="92">
        <v>45689</v>
      </c>
      <c r="H86" s="58">
        <v>5</v>
      </c>
      <c r="I86" s="15" t="s">
        <v>229</v>
      </c>
      <c r="J86" s="59" t="s">
        <v>134</v>
      </c>
      <c r="K86" s="55" t="s">
        <v>337</v>
      </c>
      <c r="L86" s="56"/>
      <c r="M86" s="79"/>
      <c r="N86" s="79"/>
      <c r="O86" s="79"/>
      <c r="P86" s="79"/>
      <c r="Q86" s="79"/>
      <c r="R86" s="79"/>
      <c r="S86" s="79"/>
      <c r="T86" s="79"/>
    </row>
    <row r="87" spans="1:20" s="47" customFormat="1" ht="30" x14ac:dyDescent="0.3">
      <c r="A87" s="15" t="s">
        <v>343</v>
      </c>
      <c r="B87" s="55" t="s">
        <v>335</v>
      </c>
      <c r="C87" s="53">
        <v>0</v>
      </c>
      <c r="D87" s="53">
        <v>0</v>
      </c>
      <c r="E87" s="53">
        <v>0</v>
      </c>
      <c r="F87" s="53">
        <f t="shared" ref="F87:F91" si="17">C87+D87+E87</f>
        <v>0</v>
      </c>
      <c r="G87" s="92">
        <v>45689</v>
      </c>
      <c r="H87" s="58">
        <v>10</v>
      </c>
      <c r="I87" s="15" t="s">
        <v>134</v>
      </c>
      <c r="J87" s="55" t="s">
        <v>125</v>
      </c>
      <c r="K87" s="55" t="s">
        <v>246</v>
      </c>
      <c r="L87" s="56"/>
      <c r="M87" s="79"/>
      <c r="N87" s="79"/>
      <c r="O87" s="79"/>
      <c r="P87" s="79"/>
      <c r="Q87" s="79"/>
      <c r="R87" s="79"/>
      <c r="S87" s="79"/>
      <c r="T87" s="79"/>
    </row>
    <row r="88" spans="1:20" s="47" customFormat="1" ht="30" x14ac:dyDescent="0.3">
      <c r="A88" s="15" t="s">
        <v>344</v>
      </c>
      <c r="B88" s="55" t="s">
        <v>336</v>
      </c>
      <c r="C88" s="53">
        <v>0</v>
      </c>
      <c r="D88" s="83">
        <v>80000</v>
      </c>
      <c r="E88" s="53">
        <v>0</v>
      </c>
      <c r="F88" s="83">
        <f>C88+D88+E88</f>
        <v>80000</v>
      </c>
      <c r="G88" s="92">
        <v>45689</v>
      </c>
      <c r="H88" s="58">
        <v>5</v>
      </c>
      <c r="I88" s="15" t="s">
        <v>125</v>
      </c>
      <c r="J88" s="55" t="s">
        <v>119</v>
      </c>
      <c r="K88" s="55" t="s">
        <v>137</v>
      </c>
      <c r="L88" s="56"/>
      <c r="M88" s="79"/>
      <c r="N88" s="79"/>
      <c r="O88" s="79"/>
      <c r="P88" s="79"/>
      <c r="Q88" s="79"/>
      <c r="R88" s="79"/>
      <c r="S88" s="79"/>
      <c r="T88" s="79"/>
    </row>
    <row r="89" spans="1:20" s="47" customFormat="1" ht="45" x14ac:dyDescent="0.3">
      <c r="A89" s="15" t="s">
        <v>345</v>
      </c>
      <c r="B89" s="55" t="s">
        <v>658</v>
      </c>
      <c r="C89" s="53">
        <v>30000</v>
      </c>
      <c r="D89" s="83">
        <v>70000</v>
      </c>
      <c r="E89" s="53">
        <v>0</v>
      </c>
      <c r="F89" s="53">
        <f t="shared" si="17"/>
        <v>100000</v>
      </c>
      <c r="G89" s="96" t="s">
        <v>586</v>
      </c>
      <c r="H89" s="58"/>
      <c r="I89" s="15" t="s">
        <v>134</v>
      </c>
      <c r="J89" s="55" t="s">
        <v>275</v>
      </c>
      <c r="K89" s="55" t="s">
        <v>338</v>
      </c>
      <c r="L89" s="142" t="s">
        <v>648</v>
      </c>
      <c r="M89" s="79"/>
      <c r="N89" s="79"/>
      <c r="O89" s="79"/>
      <c r="P89" s="79"/>
      <c r="Q89" s="79"/>
      <c r="R89" s="79"/>
      <c r="S89" s="79"/>
      <c r="T89" s="79"/>
    </row>
    <row r="90" spans="1:20" s="47" customFormat="1" ht="60" x14ac:dyDescent="0.3">
      <c r="A90" s="15" t="s">
        <v>346</v>
      </c>
      <c r="B90" s="55" t="s">
        <v>677</v>
      </c>
      <c r="C90" s="53">
        <v>300000</v>
      </c>
      <c r="D90" s="83">
        <v>200000</v>
      </c>
      <c r="E90" s="53">
        <v>0</v>
      </c>
      <c r="F90" s="53">
        <f t="shared" ref="F90" si="18">C90+D90+E90</f>
        <v>500000</v>
      </c>
      <c r="G90" s="96" t="s">
        <v>587</v>
      </c>
      <c r="H90" s="58">
        <v>20</v>
      </c>
      <c r="I90" s="15" t="s">
        <v>125</v>
      </c>
      <c r="J90" s="55" t="s">
        <v>339</v>
      </c>
      <c r="K90" s="55" t="s">
        <v>340</v>
      </c>
      <c r="L90" s="142" t="s">
        <v>649</v>
      </c>
      <c r="M90" s="79"/>
      <c r="N90" s="79"/>
      <c r="O90" s="79"/>
      <c r="P90" s="79"/>
      <c r="Q90" s="79"/>
      <c r="R90" s="79"/>
      <c r="S90" s="79"/>
      <c r="T90" s="79"/>
    </row>
    <row r="91" spans="1:20" s="47" customFormat="1" x14ac:dyDescent="0.3">
      <c r="A91" s="15" t="s">
        <v>347</v>
      </c>
      <c r="B91" s="55" t="s">
        <v>341</v>
      </c>
      <c r="C91" s="53">
        <v>0</v>
      </c>
      <c r="D91" s="83">
        <v>20000</v>
      </c>
      <c r="E91" s="53">
        <v>0</v>
      </c>
      <c r="F91" s="53">
        <f t="shared" si="17"/>
        <v>20000</v>
      </c>
      <c r="G91" s="94">
        <v>45731</v>
      </c>
      <c r="H91" s="58">
        <v>20</v>
      </c>
      <c r="I91" s="15" t="s">
        <v>138</v>
      </c>
      <c r="J91" s="55" t="s">
        <v>275</v>
      </c>
      <c r="K91" s="55" t="s">
        <v>229</v>
      </c>
      <c r="L91" s="56"/>
      <c r="M91" s="79"/>
      <c r="N91" s="79"/>
      <c r="O91" s="79"/>
      <c r="P91" s="79"/>
      <c r="Q91" s="79"/>
      <c r="R91" s="79"/>
      <c r="S91" s="79"/>
      <c r="T91" s="79"/>
    </row>
    <row r="92" spans="1:20" s="47" customFormat="1" ht="38.25" x14ac:dyDescent="0.3">
      <c r="A92" s="14" t="s">
        <v>348</v>
      </c>
      <c r="B92" s="48" t="s">
        <v>349</v>
      </c>
      <c r="C92" s="63">
        <v>140000</v>
      </c>
      <c r="D92" s="17">
        <v>0</v>
      </c>
      <c r="E92" s="17">
        <v>0</v>
      </c>
      <c r="F92" s="63">
        <f t="shared" ref="F92:F96" si="19">C92+D92+E92</f>
        <v>140000</v>
      </c>
      <c r="G92" s="82" t="s">
        <v>588</v>
      </c>
      <c r="H92" s="50"/>
      <c r="I92" s="14" t="s">
        <v>229</v>
      </c>
      <c r="J92" s="57" t="s">
        <v>246</v>
      </c>
      <c r="K92" s="57" t="s">
        <v>232</v>
      </c>
      <c r="L92" s="82" t="s">
        <v>351</v>
      </c>
    </row>
    <row r="93" spans="1:20" s="47" customFormat="1" ht="30" x14ac:dyDescent="0.3">
      <c r="A93" s="16" t="s">
        <v>57</v>
      </c>
      <c r="B93" s="55" t="s">
        <v>589</v>
      </c>
      <c r="C93" s="64">
        <v>0</v>
      </c>
      <c r="D93" s="65">
        <v>0</v>
      </c>
      <c r="E93" s="65">
        <v>0</v>
      </c>
      <c r="F93" s="64">
        <f t="shared" si="19"/>
        <v>0</v>
      </c>
      <c r="G93" s="97">
        <v>45726</v>
      </c>
      <c r="H93" s="67">
        <v>20</v>
      </c>
      <c r="I93" s="15" t="s">
        <v>229</v>
      </c>
      <c r="J93" s="59" t="s">
        <v>275</v>
      </c>
      <c r="K93" s="55" t="s">
        <v>350</v>
      </c>
      <c r="L93" s="66"/>
    </row>
    <row r="94" spans="1:20" s="47" customFormat="1" ht="30" x14ac:dyDescent="0.3">
      <c r="A94" s="16" t="s">
        <v>58</v>
      </c>
      <c r="B94" s="55" t="s">
        <v>139</v>
      </c>
      <c r="C94" s="64">
        <v>20000</v>
      </c>
      <c r="D94" s="65">
        <v>0</v>
      </c>
      <c r="E94" s="65">
        <v>0</v>
      </c>
      <c r="F94" s="65">
        <f t="shared" si="19"/>
        <v>20000</v>
      </c>
      <c r="G94" s="95">
        <v>45746</v>
      </c>
      <c r="H94" s="67">
        <v>20</v>
      </c>
      <c r="I94" s="15" t="s">
        <v>286</v>
      </c>
      <c r="J94" s="55" t="s">
        <v>590</v>
      </c>
      <c r="K94" s="55" t="s">
        <v>350</v>
      </c>
      <c r="L94" s="66"/>
    </row>
    <row r="95" spans="1:20" s="47" customFormat="1" x14ac:dyDescent="0.3">
      <c r="A95" s="16" t="s">
        <v>59</v>
      </c>
      <c r="B95" s="55" t="s">
        <v>45</v>
      </c>
      <c r="C95" s="64">
        <v>120000</v>
      </c>
      <c r="D95" s="65">
        <v>0</v>
      </c>
      <c r="E95" s="65">
        <v>0</v>
      </c>
      <c r="F95" s="65">
        <f t="shared" si="19"/>
        <v>120000</v>
      </c>
      <c r="G95" s="95">
        <v>45757</v>
      </c>
      <c r="H95" s="67">
        <v>20</v>
      </c>
      <c r="I95" s="15" t="s">
        <v>229</v>
      </c>
      <c r="J95" s="59" t="s">
        <v>275</v>
      </c>
      <c r="K95" s="55" t="s">
        <v>350</v>
      </c>
      <c r="L95" s="66"/>
    </row>
    <row r="96" spans="1:20" s="47" customFormat="1" x14ac:dyDescent="0.3">
      <c r="A96" s="16" t="s">
        <v>60</v>
      </c>
      <c r="B96" s="55" t="s">
        <v>46</v>
      </c>
      <c r="C96" s="65">
        <v>0</v>
      </c>
      <c r="D96" s="65">
        <v>0</v>
      </c>
      <c r="E96" s="65">
        <v>0</v>
      </c>
      <c r="F96" s="65">
        <f t="shared" si="19"/>
        <v>0</v>
      </c>
      <c r="G96" s="95">
        <v>45775</v>
      </c>
      <c r="H96" s="67">
        <v>20</v>
      </c>
      <c r="I96" s="15" t="s">
        <v>229</v>
      </c>
      <c r="J96" s="59" t="s">
        <v>275</v>
      </c>
      <c r="K96" s="55" t="s">
        <v>350</v>
      </c>
      <c r="L96" s="66"/>
    </row>
    <row r="97" spans="1:12" s="62" customFormat="1" ht="60" x14ac:dyDescent="0.2">
      <c r="A97" s="14" t="s">
        <v>353</v>
      </c>
      <c r="B97" s="70" t="s">
        <v>358</v>
      </c>
      <c r="C97" s="63">
        <v>100000</v>
      </c>
      <c r="D97" s="17">
        <v>0</v>
      </c>
      <c r="E97" s="63">
        <v>100000</v>
      </c>
      <c r="F97" s="63">
        <f t="shared" ref="F97:F100" si="20">C97+D97+E97</f>
        <v>200000</v>
      </c>
      <c r="G97" s="14" t="s">
        <v>591</v>
      </c>
      <c r="H97" s="61"/>
      <c r="I97" s="14" t="s">
        <v>229</v>
      </c>
      <c r="J97" s="57" t="s">
        <v>246</v>
      </c>
      <c r="K97" s="57" t="s">
        <v>232</v>
      </c>
      <c r="L97" s="82" t="s">
        <v>143</v>
      </c>
    </row>
    <row r="98" spans="1:12" s="47" customFormat="1" x14ac:dyDescent="0.3">
      <c r="A98" s="16" t="s">
        <v>354</v>
      </c>
      <c r="B98" s="71" t="s">
        <v>140</v>
      </c>
      <c r="C98" s="64">
        <v>0</v>
      </c>
      <c r="D98" s="65">
        <v>0</v>
      </c>
      <c r="E98" s="65">
        <v>0</v>
      </c>
      <c r="F98" s="64">
        <f t="shared" si="20"/>
        <v>0</v>
      </c>
      <c r="G98" s="95">
        <v>45809</v>
      </c>
      <c r="H98" s="67">
        <v>20</v>
      </c>
      <c r="I98" s="15" t="s">
        <v>229</v>
      </c>
      <c r="J98" s="59" t="s">
        <v>275</v>
      </c>
      <c r="K98" s="55" t="s">
        <v>350</v>
      </c>
      <c r="L98" s="66"/>
    </row>
    <row r="99" spans="1:12" s="47" customFormat="1" ht="30" x14ac:dyDescent="0.3">
      <c r="A99" s="16" t="s">
        <v>355</v>
      </c>
      <c r="B99" s="71" t="s">
        <v>141</v>
      </c>
      <c r="C99" s="64">
        <v>25000</v>
      </c>
      <c r="D99" s="65">
        <v>0</v>
      </c>
      <c r="E99" s="64">
        <v>25000</v>
      </c>
      <c r="F99" s="64">
        <f t="shared" si="20"/>
        <v>50000</v>
      </c>
      <c r="G99" s="95">
        <v>45813</v>
      </c>
      <c r="H99" s="67">
        <v>20</v>
      </c>
      <c r="I99" s="15" t="s">
        <v>229</v>
      </c>
      <c r="J99" s="59" t="s">
        <v>275</v>
      </c>
      <c r="K99" s="55" t="s">
        <v>352</v>
      </c>
      <c r="L99" s="66"/>
    </row>
    <row r="100" spans="1:12" s="47" customFormat="1" ht="30" x14ac:dyDescent="0.3">
      <c r="A100" s="16" t="s">
        <v>356</v>
      </c>
      <c r="B100" s="71" t="s">
        <v>97</v>
      </c>
      <c r="C100" s="64">
        <v>75000</v>
      </c>
      <c r="D100" s="65">
        <v>0</v>
      </c>
      <c r="E100" s="64">
        <v>75000</v>
      </c>
      <c r="F100" s="65">
        <f t="shared" si="20"/>
        <v>150000</v>
      </c>
      <c r="G100" s="55" t="s">
        <v>592</v>
      </c>
      <c r="H100" s="67">
        <v>20</v>
      </c>
      <c r="I100" s="15" t="s">
        <v>229</v>
      </c>
      <c r="J100" s="59" t="s">
        <v>275</v>
      </c>
      <c r="K100" s="55" t="s">
        <v>350</v>
      </c>
      <c r="L100" s="66"/>
    </row>
    <row r="101" spans="1:12" s="47" customFormat="1" ht="30" x14ac:dyDescent="0.3">
      <c r="A101" s="16" t="s">
        <v>357</v>
      </c>
      <c r="B101" s="71" t="s">
        <v>142</v>
      </c>
      <c r="C101" s="65">
        <v>0</v>
      </c>
      <c r="D101" s="65">
        <v>0</v>
      </c>
      <c r="E101" s="65">
        <v>0</v>
      </c>
      <c r="F101" s="65">
        <v>0</v>
      </c>
      <c r="G101" s="95">
        <v>45930</v>
      </c>
      <c r="H101" s="67">
        <v>20</v>
      </c>
      <c r="I101" s="15" t="s">
        <v>229</v>
      </c>
      <c r="J101" s="59" t="s">
        <v>275</v>
      </c>
      <c r="K101" s="55" t="s">
        <v>352</v>
      </c>
      <c r="L101" s="66"/>
    </row>
    <row r="102" spans="1:12" s="47" customFormat="1" x14ac:dyDescent="0.3">
      <c r="A102" s="13" t="s">
        <v>61</v>
      </c>
      <c r="B102" s="43" t="s">
        <v>609</v>
      </c>
      <c r="C102" s="44"/>
      <c r="D102" s="44"/>
      <c r="E102" s="44"/>
      <c r="F102" s="44"/>
      <c r="G102" s="45"/>
      <c r="H102" s="45"/>
      <c r="I102" s="46"/>
      <c r="J102" s="45"/>
      <c r="K102" s="45"/>
      <c r="L102" s="45"/>
    </row>
    <row r="103" spans="1:12" s="37" customFormat="1" ht="30" x14ac:dyDescent="0.3">
      <c r="A103" s="11"/>
      <c r="B103" s="32" t="s">
        <v>233</v>
      </c>
      <c r="C103" s="33"/>
      <c r="D103" s="33"/>
      <c r="E103" s="34"/>
      <c r="F103" s="33"/>
      <c r="G103" s="33"/>
      <c r="H103" s="33"/>
      <c r="I103" s="35"/>
      <c r="J103" s="36"/>
      <c r="K103" s="33"/>
      <c r="L103" s="33"/>
    </row>
    <row r="104" spans="1:12" s="98" customFormat="1" ht="63.75" x14ac:dyDescent="0.2">
      <c r="A104" s="14" t="s">
        <v>62</v>
      </c>
      <c r="B104" s="48" t="s">
        <v>678</v>
      </c>
      <c r="C104" s="63">
        <f>C105+C106+C107+C108+C109+C110+C111</f>
        <v>120000</v>
      </c>
      <c r="D104" s="63">
        <f>D105+D106+D107+D108+D109+D110+D111</f>
        <v>60000</v>
      </c>
      <c r="E104" s="17">
        <v>0</v>
      </c>
      <c r="F104" s="63">
        <f>F105+F106+F107+F108+F109+F110+F111</f>
        <v>180000</v>
      </c>
      <c r="G104" s="84" t="s">
        <v>594</v>
      </c>
      <c r="H104" s="61"/>
      <c r="I104" s="14" t="s">
        <v>122</v>
      </c>
      <c r="J104" s="57" t="s">
        <v>125</v>
      </c>
      <c r="K104" s="48" t="s">
        <v>359</v>
      </c>
      <c r="L104" s="84" t="s">
        <v>123</v>
      </c>
    </row>
    <row r="105" spans="1:12" s="47" customFormat="1" x14ac:dyDescent="0.3">
      <c r="A105" s="15" t="s">
        <v>63</v>
      </c>
      <c r="B105" s="51" t="s">
        <v>124</v>
      </c>
      <c r="C105" s="53">
        <v>0</v>
      </c>
      <c r="D105" s="53">
        <v>0</v>
      </c>
      <c r="E105" s="53">
        <v>0</v>
      </c>
      <c r="F105" s="53">
        <f>C105+D105+E105</f>
        <v>0</v>
      </c>
      <c r="G105" s="92">
        <v>45689</v>
      </c>
      <c r="H105" s="58">
        <v>5</v>
      </c>
      <c r="I105" s="15" t="s">
        <v>229</v>
      </c>
      <c r="J105" s="59" t="s">
        <v>275</v>
      </c>
      <c r="K105" s="55" t="s">
        <v>288</v>
      </c>
      <c r="L105" s="56"/>
    </row>
    <row r="106" spans="1:12" s="47" customFormat="1" x14ac:dyDescent="0.3">
      <c r="A106" s="15" t="s">
        <v>66</v>
      </c>
      <c r="B106" s="51" t="s">
        <v>593</v>
      </c>
      <c r="C106" s="53">
        <v>0</v>
      </c>
      <c r="D106" s="53">
        <v>0</v>
      </c>
      <c r="E106" s="53">
        <v>0</v>
      </c>
      <c r="F106" s="53">
        <f t="shared" ref="F106:F111" si="21">C106+D106+E106</f>
        <v>0</v>
      </c>
      <c r="G106" s="92">
        <v>45689</v>
      </c>
      <c r="H106" s="58">
        <v>10</v>
      </c>
      <c r="I106" s="15" t="s">
        <v>120</v>
      </c>
      <c r="J106" s="55" t="s">
        <v>275</v>
      </c>
      <c r="K106" s="55" t="s">
        <v>288</v>
      </c>
      <c r="L106" s="56"/>
    </row>
    <row r="107" spans="1:12" s="47" customFormat="1" x14ac:dyDescent="0.3">
      <c r="A107" s="15" t="s">
        <v>67</v>
      </c>
      <c r="B107" s="55" t="s">
        <v>127</v>
      </c>
      <c r="C107" s="53">
        <v>0</v>
      </c>
      <c r="D107" s="53">
        <v>0</v>
      </c>
      <c r="E107" s="53">
        <v>0</v>
      </c>
      <c r="F107" s="53">
        <f t="shared" si="21"/>
        <v>0</v>
      </c>
      <c r="G107" s="92">
        <v>45689</v>
      </c>
      <c r="H107" s="58">
        <v>5</v>
      </c>
      <c r="I107" s="15" t="s">
        <v>229</v>
      </c>
      <c r="J107" s="55" t="s">
        <v>275</v>
      </c>
      <c r="K107" s="55" t="s">
        <v>288</v>
      </c>
      <c r="L107" s="56"/>
    </row>
    <row r="108" spans="1:12" s="47" customFormat="1" ht="30" x14ac:dyDescent="0.3">
      <c r="A108" s="15" t="s">
        <v>68</v>
      </c>
      <c r="B108" s="55" t="s">
        <v>128</v>
      </c>
      <c r="C108" s="53">
        <v>0</v>
      </c>
      <c r="D108" s="53">
        <v>0</v>
      </c>
      <c r="E108" s="53">
        <v>0</v>
      </c>
      <c r="F108" s="53">
        <f t="shared" si="21"/>
        <v>0</v>
      </c>
      <c r="G108" s="92">
        <v>45689</v>
      </c>
      <c r="H108" s="58">
        <v>20</v>
      </c>
      <c r="I108" s="15" t="s">
        <v>229</v>
      </c>
      <c r="J108" s="55" t="s">
        <v>275</v>
      </c>
      <c r="K108" s="55" t="s">
        <v>288</v>
      </c>
      <c r="L108" s="56"/>
    </row>
    <row r="109" spans="1:12" s="47" customFormat="1" ht="60" x14ac:dyDescent="0.3">
      <c r="A109" s="15" t="s">
        <v>150</v>
      </c>
      <c r="B109" s="55" t="s">
        <v>130</v>
      </c>
      <c r="C109" s="83">
        <v>120000</v>
      </c>
      <c r="D109" s="83">
        <v>50000</v>
      </c>
      <c r="E109" s="53">
        <v>0</v>
      </c>
      <c r="F109" s="53">
        <f t="shared" si="21"/>
        <v>170000</v>
      </c>
      <c r="G109" s="94">
        <v>45717</v>
      </c>
      <c r="H109" s="58"/>
      <c r="I109" s="15" t="s">
        <v>122</v>
      </c>
      <c r="J109" s="55" t="s">
        <v>125</v>
      </c>
      <c r="K109" s="55" t="s">
        <v>363</v>
      </c>
      <c r="L109" s="55" t="s">
        <v>679</v>
      </c>
    </row>
    <row r="110" spans="1:12" s="47" customFormat="1" x14ac:dyDescent="0.3">
      <c r="A110" s="15" t="s">
        <v>151</v>
      </c>
      <c r="B110" s="55" t="s">
        <v>131</v>
      </c>
      <c r="C110" s="53">
        <v>0</v>
      </c>
      <c r="D110" s="53">
        <v>0</v>
      </c>
      <c r="E110" s="53">
        <v>0</v>
      </c>
      <c r="F110" s="53">
        <f t="shared" si="21"/>
        <v>0</v>
      </c>
      <c r="G110" s="94">
        <v>45719</v>
      </c>
      <c r="H110" s="58">
        <v>10</v>
      </c>
      <c r="I110" s="15" t="s">
        <v>229</v>
      </c>
      <c r="J110" s="55" t="s">
        <v>246</v>
      </c>
      <c r="K110" s="55" t="s">
        <v>360</v>
      </c>
      <c r="L110" s="56"/>
    </row>
    <row r="111" spans="1:12" s="47" customFormat="1" ht="30" x14ac:dyDescent="0.3">
      <c r="A111" s="15" t="s">
        <v>152</v>
      </c>
      <c r="B111" s="55" t="s">
        <v>133</v>
      </c>
      <c r="C111" s="53">
        <v>0</v>
      </c>
      <c r="D111" s="83">
        <v>10000</v>
      </c>
      <c r="E111" s="53">
        <v>0</v>
      </c>
      <c r="F111" s="53">
        <f t="shared" si="21"/>
        <v>10000</v>
      </c>
      <c r="G111" s="94">
        <v>45719</v>
      </c>
      <c r="H111" s="58">
        <v>5</v>
      </c>
      <c r="I111" s="15" t="s">
        <v>134</v>
      </c>
      <c r="J111" s="55" t="s">
        <v>246</v>
      </c>
      <c r="K111" s="55" t="s">
        <v>311</v>
      </c>
      <c r="L111" s="56" t="s">
        <v>582</v>
      </c>
    </row>
    <row r="112" spans="1:12" s="47" customFormat="1" ht="75" x14ac:dyDescent="0.3">
      <c r="A112" s="14" t="s">
        <v>69</v>
      </c>
      <c r="B112" s="48" t="s">
        <v>361</v>
      </c>
      <c r="C112" s="63">
        <f>C113+C114+C115+C116+C117+C118+C119</f>
        <v>100000</v>
      </c>
      <c r="D112" s="63">
        <f>D113+D114+D115+D116+D117+D118+D119</f>
        <v>60000</v>
      </c>
      <c r="E112" s="17">
        <v>0</v>
      </c>
      <c r="F112" s="63">
        <f>F113+F114+F115+F116+F117+F118+F119</f>
        <v>160000</v>
      </c>
      <c r="G112" s="14" t="s">
        <v>594</v>
      </c>
      <c r="H112" s="50"/>
      <c r="I112" s="14" t="s">
        <v>122</v>
      </c>
      <c r="J112" s="57" t="s">
        <v>125</v>
      </c>
      <c r="K112" s="48" t="s">
        <v>362</v>
      </c>
      <c r="L112" s="82" t="s">
        <v>123</v>
      </c>
    </row>
    <row r="113" spans="1:12" s="47" customFormat="1" x14ac:dyDescent="0.3">
      <c r="A113" s="15" t="s">
        <v>70</v>
      </c>
      <c r="B113" s="51" t="s">
        <v>124</v>
      </c>
      <c r="C113" s="53">
        <v>0</v>
      </c>
      <c r="D113" s="53">
        <v>0</v>
      </c>
      <c r="E113" s="53">
        <v>0</v>
      </c>
      <c r="F113" s="53">
        <f>C113+D113+E113</f>
        <v>0</v>
      </c>
      <c r="G113" s="92">
        <v>45689</v>
      </c>
      <c r="H113" s="58">
        <v>5</v>
      </c>
      <c r="I113" s="15" t="s">
        <v>229</v>
      </c>
      <c r="J113" s="59" t="s">
        <v>275</v>
      </c>
      <c r="K113" s="55" t="s">
        <v>288</v>
      </c>
      <c r="L113" s="56"/>
    </row>
    <row r="114" spans="1:12" s="47" customFormat="1" x14ac:dyDescent="0.3">
      <c r="A114" s="15" t="s">
        <v>71</v>
      </c>
      <c r="B114" s="51" t="s">
        <v>42</v>
      </c>
      <c r="C114" s="53">
        <v>0</v>
      </c>
      <c r="D114" s="53">
        <v>0</v>
      </c>
      <c r="E114" s="53">
        <v>0</v>
      </c>
      <c r="F114" s="53">
        <f t="shared" ref="F114:F119" si="22">C114+D114+E114</f>
        <v>0</v>
      </c>
      <c r="G114" s="92">
        <v>45689</v>
      </c>
      <c r="H114" s="58">
        <v>10</v>
      </c>
      <c r="I114" s="15" t="s">
        <v>120</v>
      </c>
      <c r="J114" s="55" t="s">
        <v>275</v>
      </c>
      <c r="K114" s="55" t="s">
        <v>288</v>
      </c>
      <c r="L114" s="56"/>
    </row>
    <row r="115" spans="1:12" s="47" customFormat="1" x14ac:dyDescent="0.3">
      <c r="A115" s="15" t="s">
        <v>72</v>
      </c>
      <c r="B115" s="55" t="s">
        <v>127</v>
      </c>
      <c r="C115" s="53">
        <v>0</v>
      </c>
      <c r="D115" s="53">
        <v>0</v>
      </c>
      <c r="E115" s="53">
        <v>0</v>
      </c>
      <c r="F115" s="53">
        <f t="shared" si="22"/>
        <v>0</v>
      </c>
      <c r="G115" s="92">
        <v>45689</v>
      </c>
      <c r="H115" s="58">
        <v>5</v>
      </c>
      <c r="I115" s="15" t="s">
        <v>229</v>
      </c>
      <c r="J115" s="55" t="s">
        <v>275</v>
      </c>
      <c r="K115" s="55" t="s">
        <v>288</v>
      </c>
      <c r="L115" s="56"/>
    </row>
    <row r="116" spans="1:12" s="47" customFormat="1" ht="30" x14ac:dyDescent="0.3">
      <c r="A116" s="15" t="s">
        <v>73</v>
      </c>
      <c r="B116" s="55" t="s">
        <v>128</v>
      </c>
      <c r="C116" s="53">
        <v>0</v>
      </c>
      <c r="D116" s="53">
        <v>0</v>
      </c>
      <c r="E116" s="53">
        <v>0</v>
      </c>
      <c r="F116" s="53">
        <f t="shared" si="22"/>
        <v>0</v>
      </c>
      <c r="G116" s="92">
        <v>45689</v>
      </c>
      <c r="H116" s="58">
        <v>20</v>
      </c>
      <c r="I116" s="15" t="s">
        <v>229</v>
      </c>
      <c r="J116" s="55" t="s">
        <v>275</v>
      </c>
      <c r="K116" s="55" t="s">
        <v>288</v>
      </c>
      <c r="L116" s="56"/>
    </row>
    <row r="117" spans="1:12" s="47" customFormat="1" ht="60" x14ac:dyDescent="0.3">
      <c r="A117" s="15" t="s">
        <v>365</v>
      </c>
      <c r="B117" s="55" t="s">
        <v>130</v>
      </c>
      <c r="C117" s="83">
        <v>100000</v>
      </c>
      <c r="D117" s="83">
        <v>50000</v>
      </c>
      <c r="E117" s="53">
        <v>0</v>
      </c>
      <c r="F117" s="53">
        <f t="shared" si="22"/>
        <v>150000</v>
      </c>
      <c r="G117" s="94">
        <v>45717</v>
      </c>
      <c r="H117" s="58"/>
      <c r="I117" s="15" t="s">
        <v>122</v>
      </c>
      <c r="J117" s="55" t="s">
        <v>125</v>
      </c>
      <c r="K117" s="55" t="s">
        <v>364</v>
      </c>
      <c r="L117" s="55"/>
    </row>
    <row r="118" spans="1:12" s="47" customFormat="1" x14ac:dyDescent="0.3">
      <c r="A118" s="15" t="s">
        <v>366</v>
      </c>
      <c r="B118" s="55" t="s">
        <v>131</v>
      </c>
      <c r="C118" s="53">
        <v>0</v>
      </c>
      <c r="D118" s="53">
        <v>0</v>
      </c>
      <c r="E118" s="53">
        <v>0</v>
      </c>
      <c r="F118" s="53">
        <f t="shared" si="22"/>
        <v>0</v>
      </c>
      <c r="G118" s="94">
        <v>45719</v>
      </c>
      <c r="H118" s="58">
        <v>10</v>
      </c>
      <c r="I118" s="15" t="s">
        <v>229</v>
      </c>
      <c r="J118" s="55" t="s">
        <v>246</v>
      </c>
      <c r="K118" s="55" t="s">
        <v>360</v>
      </c>
      <c r="L118" s="56"/>
    </row>
    <row r="119" spans="1:12" s="47" customFormat="1" ht="30" x14ac:dyDescent="0.3">
      <c r="A119" s="15" t="s">
        <v>367</v>
      </c>
      <c r="B119" s="55" t="s">
        <v>133</v>
      </c>
      <c r="C119" s="53">
        <v>0</v>
      </c>
      <c r="D119" s="83">
        <v>10000</v>
      </c>
      <c r="E119" s="53">
        <v>0</v>
      </c>
      <c r="F119" s="53">
        <f t="shared" si="22"/>
        <v>10000</v>
      </c>
      <c r="G119" s="94">
        <v>45719</v>
      </c>
      <c r="H119" s="58">
        <v>5</v>
      </c>
      <c r="I119" s="15" t="s">
        <v>134</v>
      </c>
      <c r="J119" s="55" t="s">
        <v>246</v>
      </c>
      <c r="K119" s="55" t="s">
        <v>311</v>
      </c>
      <c r="L119" s="56"/>
    </row>
    <row r="120" spans="1:12" s="62" customFormat="1" ht="38.25" x14ac:dyDescent="0.2">
      <c r="A120" s="18" t="s">
        <v>79</v>
      </c>
      <c r="B120" s="60" t="s">
        <v>368</v>
      </c>
      <c r="C120" s="63">
        <v>60000</v>
      </c>
      <c r="D120" s="17">
        <v>0</v>
      </c>
      <c r="E120" s="63">
        <v>60000</v>
      </c>
      <c r="F120" s="63">
        <f>F121+F122+F123+F124</f>
        <v>120000</v>
      </c>
      <c r="G120" s="57" t="s">
        <v>596</v>
      </c>
      <c r="H120" s="89"/>
      <c r="I120" s="14" t="s">
        <v>230</v>
      </c>
      <c r="J120" s="57" t="s">
        <v>227</v>
      </c>
      <c r="K120" s="57" t="s">
        <v>162</v>
      </c>
      <c r="L120" s="57" t="s">
        <v>595</v>
      </c>
    </row>
    <row r="121" spans="1:12" s="47" customFormat="1" ht="30" x14ac:dyDescent="0.3">
      <c r="A121" s="19" t="s">
        <v>80</v>
      </c>
      <c r="B121" s="74" t="s">
        <v>75</v>
      </c>
      <c r="C121" s="64">
        <v>15000</v>
      </c>
      <c r="D121" s="65">
        <v>0</v>
      </c>
      <c r="E121" s="64">
        <v>15000</v>
      </c>
      <c r="F121" s="64">
        <f>C121+D121+E121</f>
        <v>30000</v>
      </c>
      <c r="G121" s="52">
        <v>45771</v>
      </c>
      <c r="H121" s="67">
        <v>5</v>
      </c>
      <c r="I121" s="16" t="s">
        <v>232</v>
      </c>
      <c r="J121" s="68" t="s">
        <v>231</v>
      </c>
      <c r="K121" s="68" t="s">
        <v>162</v>
      </c>
      <c r="L121" s="66"/>
    </row>
    <row r="122" spans="1:12" s="47" customFormat="1" ht="30" x14ac:dyDescent="0.3">
      <c r="A122" s="19" t="s">
        <v>81</v>
      </c>
      <c r="B122" s="74" t="s">
        <v>76</v>
      </c>
      <c r="C122" s="64">
        <v>15000</v>
      </c>
      <c r="D122" s="65">
        <v>0</v>
      </c>
      <c r="E122" s="64">
        <v>15000</v>
      </c>
      <c r="F122" s="64">
        <f t="shared" ref="F122:F130" si="23">C122+D122+E122</f>
        <v>30000</v>
      </c>
      <c r="G122" s="95">
        <v>45862</v>
      </c>
      <c r="H122" s="67">
        <v>5</v>
      </c>
      <c r="I122" s="16" t="s">
        <v>232</v>
      </c>
      <c r="J122" s="68" t="s">
        <v>231</v>
      </c>
      <c r="K122" s="68" t="s">
        <v>162</v>
      </c>
      <c r="L122" s="66"/>
    </row>
    <row r="123" spans="1:12" s="47" customFormat="1" ht="30" x14ac:dyDescent="0.3">
      <c r="A123" s="19" t="s">
        <v>82</v>
      </c>
      <c r="B123" s="74" t="s">
        <v>77</v>
      </c>
      <c r="C123" s="64">
        <v>15000</v>
      </c>
      <c r="D123" s="65">
        <v>0</v>
      </c>
      <c r="E123" s="64">
        <v>15000</v>
      </c>
      <c r="F123" s="64">
        <f t="shared" si="23"/>
        <v>30000</v>
      </c>
      <c r="G123" s="95">
        <v>45862</v>
      </c>
      <c r="H123" s="67">
        <v>5</v>
      </c>
      <c r="I123" s="16" t="s">
        <v>232</v>
      </c>
      <c r="J123" s="68" t="s">
        <v>231</v>
      </c>
      <c r="K123" s="68" t="s">
        <v>162</v>
      </c>
      <c r="L123" s="66"/>
    </row>
    <row r="124" spans="1:12" s="47" customFormat="1" ht="30" x14ac:dyDescent="0.3">
      <c r="A124" s="19" t="s">
        <v>83</v>
      </c>
      <c r="B124" s="74" t="s">
        <v>78</v>
      </c>
      <c r="C124" s="64">
        <v>15000</v>
      </c>
      <c r="D124" s="65">
        <v>0</v>
      </c>
      <c r="E124" s="64">
        <v>15000</v>
      </c>
      <c r="F124" s="64">
        <f t="shared" si="23"/>
        <v>30000</v>
      </c>
      <c r="G124" s="95">
        <v>46021</v>
      </c>
      <c r="H124" s="67">
        <v>40</v>
      </c>
      <c r="I124" s="16" t="s">
        <v>232</v>
      </c>
      <c r="J124" s="68" t="s">
        <v>231</v>
      </c>
      <c r="K124" s="68" t="s">
        <v>162</v>
      </c>
      <c r="L124" s="66"/>
    </row>
    <row r="125" spans="1:12" s="62" customFormat="1" ht="36" customHeight="1" x14ac:dyDescent="0.2">
      <c r="A125" s="18" t="s">
        <v>84</v>
      </c>
      <c r="B125" s="60" t="s">
        <v>89</v>
      </c>
      <c r="C125" s="17">
        <f>C126+C127+C128+C129+C130</f>
        <v>30000</v>
      </c>
      <c r="D125" s="63">
        <f>D126+D127+D128+D129+D130</f>
        <v>170000</v>
      </c>
      <c r="E125" s="17">
        <v>0</v>
      </c>
      <c r="F125" s="63">
        <f>F126+F127+F128+F129+F130</f>
        <v>200000</v>
      </c>
      <c r="G125" s="57" t="s">
        <v>597</v>
      </c>
      <c r="H125" s="89"/>
      <c r="I125" s="14" t="s">
        <v>230</v>
      </c>
      <c r="J125" s="57" t="s">
        <v>227</v>
      </c>
      <c r="K125" s="57" t="s">
        <v>162</v>
      </c>
      <c r="L125" s="143" t="s">
        <v>656</v>
      </c>
    </row>
    <row r="126" spans="1:12" s="47" customFormat="1" ht="30" x14ac:dyDescent="0.3">
      <c r="A126" s="19" t="s">
        <v>90</v>
      </c>
      <c r="B126" s="55" t="s">
        <v>74</v>
      </c>
      <c r="C126" s="65">
        <v>0</v>
      </c>
      <c r="D126" s="65">
        <v>0</v>
      </c>
      <c r="E126" s="65">
        <v>0</v>
      </c>
      <c r="F126" s="64">
        <f>C126+D126+E126</f>
        <v>0</v>
      </c>
      <c r="G126" s="97">
        <v>45717</v>
      </c>
      <c r="H126" s="67">
        <v>5</v>
      </c>
      <c r="I126" s="16" t="s">
        <v>232</v>
      </c>
      <c r="J126" s="68" t="s">
        <v>231</v>
      </c>
      <c r="K126" s="68" t="s">
        <v>382</v>
      </c>
      <c r="L126" s="66"/>
    </row>
    <row r="127" spans="1:12" s="47" customFormat="1" x14ac:dyDescent="0.3">
      <c r="A127" s="19" t="s">
        <v>91</v>
      </c>
      <c r="B127" s="55" t="s">
        <v>85</v>
      </c>
      <c r="C127" s="65">
        <v>0</v>
      </c>
      <c r="D127" s="65">
        <v>0</v>
      </c>
      <c r="E127" s="65">
        <v>0</v>
      </c>
      <c r="F127" s="64">
        <f t="shared" ref="F127:F129" si="24">C127+D127+E127</f>
        <v>0</v>
      </c>
      <c r="G127" s="97">
        <v>45717</v>
      </c>
      <c r="H127" s="67">
        <v>5</v>
      </c>
      <c r="I127" s="16" t="s">
        <v>232</v>
      </c>
      <c r="J127" s="68" t="s">
        <v>231</v>
      </c>
      <c r="K127" s="68" t="s">
        <v>162</v>
      </c>
      <c r="L127" s="66"/>
    </row>
    <row r="128" spans="1:12" s="47" customFormat="1" x14ac:dyDescent="0.3">
      <c r="A128" s="19" t="s">
        <v>92</v>
      </c>
      <c r="B128" s="55" t="s">
        <v>86</v>
      </c>
      <c r="C128" s="65">
        <v>30000</v>
      </c>
      <c r="D128" s="64">
        <v>70000</v>
      </c>
      <c r="E128" s="65">
        <v>0</v>
      </c>
      <c r="F128" s="64">
        <f t="shared" si="24"/>
        <v>100000</v>
      </c>
      <c r="G128" s="97">
        <v>45748</v>
      </c>
      <c r="H128" s="67">
        <v>5</v>
      </c>
      <c r="I128" s="16" t="s">
        <v>232</v>
      </c>
      <c r="J128" s="68" t="s">
        <v>231</v>
      </c>
      <c r="K128" s="68" t="s">
        <v>162</v>
      </c>
      <c r="L128" s="66"/>
    </row>
    <row r="129" spans="1:19" s="47" customFormat="1" ht="30" x14ac:dyDescent="0.3">
      <c r="A129" s="19" t="s">
        <v>93</v>
      </c>
      <c r="B129" s="55" t="s">
        <v>87</v>
      </c>
      <c r="C129" s="65">
        <v>0</v>
      </c>
      <c r="D129" s="64">
        <v>100000</v>
      </c>
      <c r="E129" s="65">
        <v>0</v>
      </c>
      <c r="F129" s="64">
        <f t="shared" si="24"/>
        <v>100000</v>
      </c>
      <c r="G129" s="97">
        <v>45748</v>
      </c>
      <c r="H129" s="67">
        <v>40</v>
      </c>
      <c r="I129" s="16" t="s">
        <v>125</v>
      </c>
      <c r="J129" s="68" t="s">
        <v>231</v>
      </c>
      <c r="K129" s="68" t="s">
        <v>383</v>
      </c>
      <c r="L129" s="66"/>
    </row>
    <row r="130" spans="1:19" s="47" customFormat="1" x14ac:dyDescent="0.3">
      <c r="A130" s="19" t="s">
        <v>94</v>
      </c>
      <c r="B130" s="55" t="s">
        <v>88</v>
      </c>
      <c r="C130" s="65">
        <v>0</v>
      </c>
      <c r="D130" s="65">
        <v>0</v>
      </c>
      <c r="E130" s="65">
        <v>0</v>
      </c>
      <c r="F130" s="64">
        <f t="shared" si="23"/>
        <v>0</v>
      </c>
      <c r="G130" s="97">
        <v>45778</v>
      </c>
      <c r="H130" s="67">
        <v>10</v>
      </c>
      <c r="I130" s="16" t="s">
        <v>232</v>
      </c>
      <c r="J130" s="68" t="s">
        <v>231</v>
      </c>
      <c r="K130" s="68" t="s">
        <v>162</v>
      </c>
      <c r="L130" s="55"/>
    </row>
    <row r="131" spans="1:19" s="47" customFormat="1" ht="38.25" x14ac:dyDescent="0.3">
      <c r="A131" s="14" t="s">
        <v>650</v>
      </c>
      <c r="B131" s="48" t="s">
        <v>655</v>
      </c>
      <c r="C131" s="63">
        <f>C132+C133+C134+C135</f>
        <v>150000</v>
      </c>
      <c r="D131" s="63">
        <f>D132+D133+D134+D135</f>
        <v>0</v>
      </c>
      <c r="E131" s="63">
        <f>E132+E133+E134+E135</f>
        <v>0</v>
      </c>
      <c r="F131" s="63">
        <f>F132+F133+F134+F135</f>
        <v>150000</v>
      </c>
      <c r="G131" s="14" t="s">
        <v>612</v>
      </c>
      <c r="H131" s="50"/>
      <c r="I131" s="14" t="s">
        <v>378</v>
      </c>
      <c r="J131" s="57" t="s">
        <v>237</v>
      </c>
      <c r="K131" s="48" t="s">
        <v>613</v>
      </c>
      <c r="L131" s="82" t="s">
        <v>239</v>
      </c>
    </row>
    <row r="132" spans="1:19" s="47" customFormat="1" x14ac:dyDescent="0.3">
      <c r="A132" s="15" t="s">
        <v>651</v>
      </c>
      <c r="B132" s="87" t="s">
        <v>74</v>
      </c>
      <c r="C132" s="53">
        <v>0</v>
      </c>
      <c r="D132" s="53">
        <v>0</v>
      </c>
      <c r="E132" s="53">
        <v>0</v>
      </c>
      <c r="F132" s="53">
        <f>C132+D132+E132</f>
        <v>0</v>
      </c>
      <c r="G132" s="92">
        <v>45689</v>
      </c>
      <c r="H132" s="58">
        <v>5</v>
      </c>
      <c r="I132" s="15" t="s">
        <v>378</v>
      </c>
      <c r="J132" s="59" t="s">
        <v>236</v>
      </c>
      <c r="K132" s="55" t="s">
        <v>614</v>
      </c>
      <c r="L132" s="56"/>
    </row>
    <row r="133" spans="1:19" s="47" customFormat="1" ht="30" x14ac:dyDescent="0.3">
      <c r="A133" s="15" t="s">
        <v>652</v>
      </c>
      <c r="B133" s="87" t="s">
        <v>610</v>
      </c>
      <c r="C133" s="83">
        <v>50000</v>
      </c>
      <c r="D133" s="83">
        <v>0</v>
      </c>
      <c r="E133" s="53">
        <v>0</v>
      </c>
      <c r="F133" s="53">
        <f t="shared" ref="F133:F135" si="25">C133+D133+E133</f>
        <v>50000</v>
      </c>
      <c r="G133" s="114">
        <v>45717</v>
      </c>
      <c r="H133" s="58">
        <v>5</v>
      </c>
      <c r="I133" s="15" t="s">
        <v>125</v>
      </c>
      <c r="J133" s="55" t="s">
        <v>250</v>
      </c>
      <c r="K133" s="55" t="s">
        <v>615</v>
      </c>
      <c r="L133" s="55" t="s">
        <v>567</v>
      </c>
    </row>
    <row r="134" spans="1:19" s="47" customFormat="1" ht="30" x14ac:dyDescent="0.3">
      <c r="A134" s="15" t="s">
        <v>653</v>
      </c>
      <c r="B134" s="87" t="s">
        <v>611</v>
      </c>
      <c r="C134" s="83">
        <v>100000</v>
      </c>
      <c r="D134" s="83">
        <v>0</v>
      </c>
      <c r="E134" s="53">
        <v>0</v>
      </c>
      <c r="F134" s="53">
        <f t="shared" si="25"/>
        <v>100000</v>
      </c>
      <c r="G134" s="92">
        <v>45741</v>
      </c>
      <c r="H134" s="58">
        <v>5</v>
      </c>
      <c r="I134" s="15" t="s">
        <v>378</v>
      </c>
      <c r="J134" s="55" t="s">
        <v>236</v>
      </c>
      <c r="K134" s="55" t="s">
        <v>288</v>
      </c>
      <c r="L134" s="55" t="s">
        <v>568</v>
      </c>
    </row>
    <row r="135" spans="1:19" s="47" customFormat="1" x14ac:dyDescent="0.3">
      <c r="A135" s="15" t="s">
        <v>654</v>
      </c>
      <c r="B135" s="55" t="s">
        <v>375</v>
      </c>
      <c r="C135" s="53">
        <v>0</v>
      </c>
      <c r="D135" s="53">
        <v>0</v>
      </c>
      <c r="E135" s="53">
        <v>0</v>
      </c>
      <c r="F135" s="53">
        <f t="shared" si="25"/>
        <v>0</v>
      </c>
      <c r="G135" s="92">
        <v>45778</v>
      </c>
      <c r="H135" s="58">
        <v>10</v>
      </c>
      <c r="I135" s="15" t="s">
        <v>229</v>
      </c>
      <c r="J135" s="55" t="s">
        <v>236</v>
      </c>
      <c r="K135" s="55" t="s">
        <v>378</v>
      </c>
      <c r="L135" s="56"/>
    </row>
    <row r="136" spans="1:19" s="109" customFormat="1" ht="26.25" customHeight="1" x14ac:dyDescent="0.25">
      <c r="A136" s="99"/>
      <c r="B136" s="100" t="s">
        <v>598</v>
      </c>
      <c r="C136" s="101">
        <f>C125+C120+C112+C104+C97+C92+C85+C80+C75+C68+C60+C52+C45+C41+C34+C26+C18+C13+C131</f>
        <v>1570000</v>
      </c>
      <c r="D136" s="101">
        <f>F136-C136</f>
        <v>2110000</v>
      </c>
      <c r="E136" s="102"/>
      <c r="F136" s="103">
        <f>F125+F120+F112+F104+F97+F92+F85+F80+F75+F68+F60+F52+F45+F41+F34+F26+F18+F13+F131</f>
        <v>3680000</v>
      </c>
      <c r="G136" s="104"/>
      <c r="H136" s="105"/>
      <c r="I136" s="106"/>
      <c r="J136" s="107"/>
      <c r="K136" s="108"/>
      <c r="L136" s="108"/>
    </row>
    <row r="137" spans="1:19" s="91" customFormat="1" ht="33" customHeight="1" x14ac:dyDescent="0.2">
      <c r="A137" s="7">
        <v>2</v>
      </c>
      <c r="B137" s="8" t="s">
        <v>369</v>
      </c>
      <c r="C137" s="20"/>
      <c r="D137" s="20"/>
      <c r="E137" s="20"/>
      <c r="F137" s="21"/>
      <c r="G137" s="22"/>
      <c r="H137" s="23"/>
      <c r="I137" s="23"/>
      <c r="J137" s="21"/>
      <c r="K137" s="23"/>
      <c r="L137" s="23"/>
      <c r="M137" s="90"/>
      <c r="N137" s="90"/>
      <c r="O137" s="90"/>
      <c r="P137" s="90"/>
      <c r="Q137" s="90"/>
      <c r="R137" s="90"/>
      <c r="S137" s="90"/>
    </row>
    <row r="138" spans="1:19" s="31" customFormat="1" ht="51" customHeight="1" x14ac:dyDescent="0.3">
      <c r="A138" s="9"/>
      <c r="B138" s="10" t="s">
        <v>370</v>
      </c>
      <c r="C138" s="26"/>
      <c r="D138" s="26"/>
      <c r="E138" s="26"/>
      <c r="F138" s="27"/>
      <c r="G138" s="28"/>
      <c r="H138" s="29"/>
      <c r="I138" s="29"/>
      <c r="J138" s="30"/>
      <c r="K138" s="29"/>
      <c r="L138" s="29"/>
      <c r="M138" s="78"/>
      <c r="N138" s="78"/>
      <c r="O138" s="78"/>
      <c r="P138" s="78"/>
      <c r="Q138" s="78"/>
      <c r="R138" s="78"/>
      <c r="S138" s="78"/>
    </row>
    <row r="139" spans="1:19" s="37" customFormat="1" ht="30" x14ac:dyDescent="0.3">
      <c r="A139" s="11"/>
      <c r="B139" s="32" t="s">
        <v>371</v>
      </c>
      <c r="C139" s="33"/>
      <c r="D139" s="33"/>
      <c r="E139" s="34"/>
      <c r="F139" s="33"/>
      <c r="G139" s="33"/>
      <c r="H139" s="33"/>
      <c r="I139" s="35"/>
      <c r="J139" s="36"/>
      <c r="K139" s="33"/>
      <c r="L139" s="33"/>
      <c r="M139" s="79"/>
      <c r="N139" s="79"/>
      <c r="O139" s="79"/>
      <c r="P139" s="79"/>
      <c r="Q139" s="79"/>
      <c r="R139" s="79"/>
      <c r="S139" s="79"/>
    </row>
    <row r="140" spans="1:19" s="42" customFormat="1" ht="30" x14ac:dyDescent="0.3">
      <c r="A140" s="12" t="s">
        <v>10</v>
      </c>
      <c r="B140" s="38" t="s">
        <v>372</v>
      </c>
      <c r="C140" s="39"/>
      <c r="D140" s="39"/>
      <c r="E140" s="40"/>
      <c r="F140" s="39"/>
      <c r="G140" s="39"/>
      <c r="H140" s="39"/>
      <c r="I140" s="41"/>
      <c r="J140" s="39"/>
      <c r="K140" s="39"/>
      <c r="L140" s="39"/>
      <c r="M140" s="79"/>
      <c r="N140" s="79"/>
      <c r="O140" s="79"/>
      <c r="P140" s="79"/>
      <c r="Q140" s="79"/>
      <c r="R140" s="79"/>
      <c r="S140" s="79"/>
    </row>
    <row r="141" spans="1:19" s="72" customFormat="1" ht="63.75" x14ac:dyDescent="0.3">
      <c r="A141" s="14" t="s">
        <v>25</v>
      </c>
      <c r="B141" s="70" t="s">
        <v>680</v>
      </c>
      <c r="C141" s="63">
        <v>0</v>
      </c>
      <c r="D141" s="63">
        <v>0</v>
      </c>
      <c r="E141" s="63">
        <v>0</v>
      </c>
      <c r="F141" s="63">
        <v>0</v>
      </c>
      <c r="G141" s="14" t="s">
        <v>616</v>
      </c>
      <c r="H141" s="50"/>
      <c r="I141" s="14" t="s">
        <v>125</v>
      </c>
      <c r="J141" s="57" t="s">
        <v>246</v>
      </c>
      <c r="K141" s="57" t="s">
        <v>373</v>
      </c>
      <c r="L141" s="50"/>
    </row>
    <row r="142" spans="1:19" s="47" customFormat="1" ht="45" x14ac:dyDescent="0.3">
      <c r="A142" s="16" t="s">
        <v>26</v>
      </c>
      <c r="B142" s="71" t="s">
        <v>682</v>
      </c>
      <c r="C142" s="64">
        <v>0</v>
      </c>
      <c r="D142" s="65">
        <v>0</v>
      </c>
      <c r="E142" s="65">
        <v>0</v>
      </c>
      <c r="F142" s="64">
        <f t="shared" ref="F142:F146" si="26">C142+D142+E142</f>
        <v>0</v>
      </c>
      <c r="G142" s="92">
        <v>45689</v>
      </c>
      <c r="H142" s="67">
        <v>20</v>
      </c>
      <c r="I142" s="16" t="s">
        <v>125</v>
      </c>
      <c r="J142" s="68" t="s">
        <v>231</v>
      </c>
      <c r="K142" s="68" t="s">
        <v>376</v>
      </c>
      <c r="L142" s="66"/>
    </row>
    <row r="143" spans="1:19" s="47" customFormat="1" ht="60" x14ac:dyDescent="0.3">
      <c r="A143" s="16" t="s">
        <v>27</v>
      </c>
      <c r="B143" s="71" t="s">
        <v>681</v>
      </c>
      <c r="C143" s="65">
        <v>0</v>
      </c>
      <c r="D143" s="64">
        <v>0</v>
      </c>
      <c r="E143" s="64">
        <v>0</v>
      </c>
      <c r="F143" s="65">
        <f t="shared" si="26"/>
        <v>0</v>
      </c>
      <c r="G143" s="92">
        <v>45717</v>
      </c>
      <c r="H143" s="67">
        <v>20</v>
      </c>
      <c r="I143" s="16" t="s">
        <v>125</v>
      </c>
      <c r="J143" s="68" t="s">
        <v>288</v>
      </c>
      <c r="K143" s="68" t="s">
        <v>377</v>
      </c>
      <c r="L143" s="66"/>
    </row>
    <row r="144" spans="1:19" s="47" customFormat="1" x14ac:dyDescent="0.3">
      <c r="A144" s="16" t="s">
        <v>28</v>
      </c>
      <c r="B144" s="71" t="s">
        <v>374</v>
      </c>
      <c r="C144" s="65">
        <v>0</v>
      </c>
      <c r="D144" s="64">
        <v>0</v>
      </c>
      <c r="E144" s="64">
        <v>0</v>
      </c>
      <c r="F144" s="64">
        <f>C144+D144+E144</f>
        <v>0</v>
      </c>
      <c r="G144" s="92">
        <v>45717</v>
      </c>
      <c r="H144" s="67"/>
      <c r="I144" s="16" t="s">
        <v>134</v>
      </c>
      <c r="J144" s="68" t="s">
        <v>246</v>
      </c>
      <c r="K144" s="68" t="s">
        <v>162</v>
      </c>
      <c r="L144" s="66"/>
    </row>
    <row r="145" spans="1:20" s="47" customFormat="1" ht="60" x14ac:dyDescent="0.3">
      <c r="A145" s="16" t="s">
        <v>29</v>
      </c>
      <c r="B145" s="71" t="s">
        <v>395</v>
      </c>
      <c r="C145" s="65">
        <v>0</v>
      </c>
      <c r="D145" s="64">
        <v>0</v>
      </c>
      <c r="E145" s="64">
        <v>0</v>
      </c>
      <c r="F145" s="65">
        <f t="shared" ref="F145" si="27">C145+D145+E145</f>
        <v>0</v>
      </c>
      <c r="G145" s="111" t="s">
        <v>599</v>
      </c>
      <c r="H145" s="67">
        <v>20</v>
      </c>
      <c r="I145" s="16" t="s">
        <v>125</v>
      </c>
      <c r="J145" s="68" t="s">
        <v>288</v>
      </c>
      <c r="K145" s="68" t="s">
        <v>377</v>
      </c>
      <c r="L145" s="66"/>
    </row>
    <row r="146" spans="1:20" s="47" customFormat="1" x14ac:dyDescent="0.3">
      <c r="A146" s="16" t="s">
        <v>30</v>
      </c>
      <c r="B146" s="71" t="s">
        <v>396</v>
      </c>
      <c r="C146" s="65">
        <v>0</v>
      </c>
      <c r="D146" s="65">
        <v>0</v>
      </c>
      <c r="E146" s="65">
        <v>0</v>
      </c>
      <c r="F146" s="65">
        <f t="shared" si="26"/>
        <v>0</v>
      </c>
      <c r="G146" s="95">
        <v>46021</v>
      </c>
      <c r="H146" s="67">
        <v>20</v>
      </c>
      <c r="I146" s="68" t="s">
        <v>231</v>
      </c>
      <c r="J146" s="68" t="s">
        <v>125</v>
      </c>
      <c r="K146" s="69" t="s">
        <v>288</v>
      </c>
      <c r="L146" s="66"/>
    </row>
    <row r="147" spans="1:20" s="62" customFormat="1" ht="76.5" x14ac:dyDescent="0.2">
      <c r="A147" s="14" t="s">
        <v>31</v>
      </c>
      <c r="B147" s="70" t="s">
        <v>380</v>
      </c>
      <c r="C147" s="63">
        <f>C148+C149+C150+C151+C152+C153</f>
        <v>100000</v>
      </c>
      <c r="D147" s="63">
        <f>D148+D149+D150+D151+D152+D153</f>
        <v>2400000</v>
      </c>
      <c r="E147" s="63">
        <v>0</v>
      </c>
      <c r="F147" s="63">
        <f>F148+F149+F150+F151+F152+F153</f>
        <v>2500000</v>
      </c>
      <c r="G147" s="57" t="s">
        <v>601</v>
      </c>
      <c r="H147" s="61"/>
      <c r="I147" s="14" t="s">
        <v>120</v>
      </c>
      <c r="J147" s="57" t="s">
        <v>119</v>
      </c>
      <c r="K147" s="57" t="s">
        <v>302</v>
      </c>
      <c r="L147" s="57" t="s">
        <v>468</v>
      </c>
    </row>
    <row r="148" spans="1:20" s="47" customFormat="1" x14ac:dyDescent="0.3">
      <c r="A148" s="16" t="s">
        <v>32</v>
      </c>
      <c r="B148" s="71" t="s">
        <v>96</v>
      </c>
      <c r="C148" s="64">
        <v>0</v>
      </c>
      <c r="D148" s="65">
        <v>0</v>
      </c>
      <c r="E148" s="65">
        <v>0</v>
      </c>
      <c r="F148" s="64">
        <f t="shared" ref="F148:F150" si="28">C148+D148+E148</f>
        <v>0</v>
      </c>
      <c r="G148" s="97">
        <v>45778</v>
      </c>
      <c r="H148" s="67">
        <v>20</v>
      </c>
      <c r="I148" s="68" t="s">
        <v>231</v>
      </c>
      <c r="J148" s="68" t="s">
        <v>125</v>
      </c>
      <c r="K148" s="69" t="s">
        <v>288</v>
      </c>
      <c r="L148" s="66"/>
    </row>
    <row r="149" spans="1:20" s="47" customFormat="1" ht="45" x14ac:dyDescent="0.3">
      <c r="A149" s="16" t="s">
        <v>33</v>
      </c>
      <c r="B149" s="71" t="s">
        <v>144</v>
      </c>
      <c r="C149" s="65">
        <v>0</v>
      </c>
      <c r="D149" s="64">
        <v>200000</v>
      </c>
      <c r="E149" s="64">
        <v>0</v>
      </c>
      <c r="F149" s="65">
        <f t="shared" si="28"/>
        <v>200000</v>
      </c>
      <c r="G149" s="97">
        <v>45778</v>
      </c>
      <c r="H149" s="67">
        <v>20</v>
      </c>
      <c r="I149" s="16" t="s">
        <v>125</v>
      </c>
      <c r="J149" s="68" t="s">
        <v>231</v>
      </c>
      <c r="K149" s="68" t="s">
        <v>376</v>
      </c>
      <c r="L149" s="66"/>
    </row>
    <row r="150" spans="1:20" s="47" customFormat="1" ht="45" x14ac:dyDescent="0.3">
      <c r="A150" s="16" t="s">
        <v>34</v>
      </c>
      <c r="B150" s="71" t="s">
        <v>146</v>
      </c>
      <c r="C150" s="65">
        <v>0</v>
      </c>
      <c r="D150" s="64">
        <v>100000</v>
      </c>
      <c r="E150" s="64">
        <v>0</v>
      </c>
      <c r="F150" s="65">
        <f t="shared" si="28"/>
        <v>100000</v>
      </c>
      <c r="G150" s="97">
        <v>45778</v>
      </c>
      <c r="H150" s="67">
        <v>20</v>
      </c>
      <c r="I150" s="16" t="s">
        <v>378</v>
      </c>
      <c r="J150" s="68" t="s">
        <v>379</v>
      </c>
      <c r="K150" s="68" t="s">
        <v>376</v>
      </c>
      <c r="L150" s="66"/>
    </row>
    <row r="151" spans="1:20" s="47" customFormat="1" x14ac:dyDescent="0.3">
      <c r="A151" s="16" t="s">
        <v>35</v>
      </c>
      <c r="B151" s="71" t="s">
        <v>147</v>
      </c>
      <c r="C151" s="65">
        <v>50000</v>
      </c>
      <c r="D151" s="64">
        <v>100000</v>
      </c>
      <c r="E151" s="64">
        <v>0</v>
      </c>
      <c r="F151" s="64">
        <f>C151+D151+E151</f>
        <v>150000</v>
      </c>
      <c r="G151" s="97">
        <v>45809</v>
      </c>
      <c r="H151" s="67"/>
      <c r="I151" s="16" t="s">
        <v>134</v>
      </c>
      <c r="J151" s="68" t="s">
        <v>246</v>
      </c>
      <c r="K151" s="68" t="s">
        <v>162</v>
      </c>
      <c r="L151" s="66"/>
    </row>
    <row r="152" spans="1:20" s="47" customFormat="1" ht="45" x14ac:dyDescent="0.3">
      <c r="A152" s="16" t="s">
        <v>36</v>
      </c>
      <c r="B152" s="71" t="s">
        <v>381</v>
      </c>
      <c r="C152" s="65">
        <v>50000</v>
      </c>
      <c r="D152" s="64">
        <v>2000000</v>
      </c>
      <c r="E152" s="64">
        <v>0</v>
      </c>
      <c r="F152" s="64">
        <f>C152+D152+E152</f>
        <v>2050000</v>
      </c>
      <c r="G152" s="111" t="s">
        <v>600</v>
      </c>
      <c r="H152" s="67">
        <v>5</v>
      </c>
      <c r="I152" s="68" t="s">
        <v>242</v>
      </c>
      <c r="J152" s="68" t="s">
        <v>379</v>
      </c>
      <c r="K152" s="68" t="s">
        <v>376</v>
      </c>
      <c r="L152" s="66"/>
    </row>
    <row r="153" spans="1:20" s="47" customFormat="1" x14ac:dyDescent="0.3">
      <c r="A153" s="16" t="s">
        <v>107</v>
      </c>
      <c r="B153" s="71" t="s">
        <v>148</v>
      </c>
      <c r="C153" s="65">
        <v>0</v>
      </c>
      <c r="D153" s="65">
        <v>0</v>
      </c>
      <c r="E153" s="65">
        <v>0</v>
      </c>
      <c r="F153" s="65">
        <f t="shared" ref="F153" si="29">C153+D153+E153</f>
        <v>0</v>
      </c>
      <c r="G153" s="95">
        <v>45889</v>
      </c>
      <c r="H153" s="67">
        <v>20</v>
      </c>
      <c r="I153" s="68" t="s">
        <v>231</v>
      </c>
      <c r="J153" s="68" t="s">
        <v>125</v>
      </c>
      <c r="K153" s="69" t="s">
        <v>288</v>
      </c>
      <c r="L153" s="66"/>
    </row>
    <row r="154" spans="1:20" s="62" customFormat="1" ht="38.25" x14ac:dyDescent="0.3">
      <c r="A154" s="14" t="s">
        <v>108</v>
      </c>
      <c r="B154" s="60" t="s">
        <v>384</v>
      </c>
      <c r="C154" s="63">
        <f>C155+C156+C157+C158+C159</f>
        <v>200000</v>
      </c>
      <c r="D154" s="63">
        <f>D155+D156+D157+D158+D159</f>
        <v>200000</v>
      </c>
      <c r="E154" s="63">
        <v>0</v>
      </c>
      <c r="F154" s="63">
        <f>F155+F156+F157+F158+F159</f>
        <v>400000</v>
      </c>
      <c r="G154" s="14" t="s">
        <v>602</v>
      </c>
      <c r="H154" s="50"/>
      <c r="I154" s="14" t="s">
        <v>155</v>
      </c>
      <c r="J154" s="57" t="s">
        <v>275</v>
      </c>
      <c r="K154" s="48" t="s">
        <v>230</v>
      </c>
      <c r="L154" s="82"/>
      <c r="M154" s="85"/>
      <c r="N154" s="85"/>
      <c r="O154" s="85"/>
      <c r="P154" s="85"/>
      <c r="Q154" s="85"/>
      <c r="R154" s="85"/>
      <c r="S154" s="85"/>
      <c r="T154" s="85"/>
    </row>
    <row r="155" spans="1:20" s="47" customFormat="1" x14ac:dyDescent="0.3">
      <c r="A155" s="15" t="s">
        <v>109</v>
      </c>
      <c r="B155" s="87" t="s">
        <v>74</v>
      </c>
      <c r="C155" s="53">
        <v>0</v>
      </c>
      <c r="D155" s="53">
        <v>0</v>
      </c>
      <c r="E155" s="53">
        <v>0</v>
      </c>
      <c r="F155" s="53">
        <f>C155+D155+E155</f>
        <v>0</v>
      </c>
      <c r="G155" s="92">
        <v>45748</v>
      </c>
      <c r="H155" s="58">
        <v>5</v>
      </c>
      <c r="I155" s="15" t="s">
        <v>229</v>
      </c>
      <c r="J155" s="59" t="s">
        <v>337</v>
      </c>
      <c r="K155" s="55" t="s">
        <v>230</v>
      </c>
      <c r="L155" s="56"/>
      <c r="M155" s="79"/>
      <c r="N155" s="79"/>
      <c r="O155" s="79"/>
      <c r="P155" s="79"/>
      <c r="Q155" s="79"/>
      <c r="R155" s="79"/>
      <c r="S155" s="79"/>
      <c r="T155" s="79"/>
    </row>
    <row r="156" spans="1:20" s="47" customFormat="1" x14ac:dyDescent="0.3">
      <c r="A156" s="15" t="s">
        <v>165</v>
      </c>
      <c r="B156" s="87" t="s">
        <v>85</v>
      </c>
      <c r="C156" s="53">
        <v>0</v>
      </c>
      <c r="D156" s="53">
        <v>0</v>
      </c>
      <c r="E156" s="53">
        <v>0</v>
      </c>
      <c r="F156" s="53">
        <f t="shared" ref="F156:F162" si="30">C156+D156+E156</f>
        <v>0</v>
      </c>
      <c r="G156" s="92">
        <v>45778</v>
      </c>
      <c r="H156" s="58">
        <v>10</v>
      </c>
      <c r="I156" s="15" t="s">
        <v>125</v>
      </c>
      <c r="J156" s="55" t="s">
        <v>288</v>
      </c>
      <c r="K156" s="55" t="s">
        <v>230</v>
      </c>
      <c r="L156" s="56"/>
      <c r="M156" s="79"/>
      <c r="N156" s="79"/>
      <c r="O156" s="79"/>
      <c r="P156" s="79"/>
      <c r="Q156" s="79"/>
      <c r="R156" s="79"/>
      <c r="S156" s="79"/>
      <c r="T156" s="79"/>
    </row>
    <row r="157" spans="1:20" s="47" customFormat="1" ht="30" x14ac:dyDescent="0.3">
      <c r="A157" s="15" t="s">
        <v>166</v>
      </c>
      <c r="B157" s="87" t="s">
        <v>385</v>
      </c>
      <c r="C157" s="53">
        <v>200000</v>
      </c>
      <c r="D157" s="83">
        <v>0</v>
      </c>
      <c r="E157" s="53">
        <v>0</v>
      </c>
      <c r="F157" s="83">
        <f t="shared" si="30"/>
        <v>200000</v>
      </c>
      <c r="G157" s="92">
        <v>45778</v>
      </c>
      <c r="H157" s="58">
        <v>5</v>
      </c>
      <c r="I157" s="15" t="s">
        <v>125</v>
      </c>
      <c r="J157" s="55" t="s">
        <v>288</v>
      </c>
      <c r="K157" s="55" t="s">
        <v>295</v>
      </c>
      <c r="L157" s="56"/>
      <c r="M157" s="79"/>
      <c r="N157" s="79"/>
      <c r="O157" s="79"/>
      <c r="P157" s="79"/>
      <c r="Q157" s="79"/>
      <c r="R157" s="79"/>
      <c r="S157" s="79"/>
      <c r="T157" s="79"/>
    </row>
    <row r="158" spans="1:20" s="47" customFormat="1" x14ac:dyDescent="0.3">
      <c r="A158" s="15" t="s">
        <v>167</v>
      </c>
      <c r="B158" s="87" t="s">
        <v>386</v>
      </c>
      <c r="C158" s="53">
        <v>0</v>
      </c>
      <c r="D158" s="83">
        <v>200000</v>
      </c>
      <c r="E158" s="53">
        <v>0</v>
      </c>
      <c r="F158" s="83">
        <f t="shared" si="30"/>
        <v>200000</v>
      </c>
      <c r="G158" s="94">
        <v>45838</v>
      </c>
      <c r="H158" s="58">
        <v>5</v>
      </c>
      <c r="I158" s="15" t="s">
        <v>155</v>
      </c>
      <c r="J158" s="55" t="s">
        <v>311</v>
      </c>
      <c r="K158" s="55" t="s">
        <v>387</v>
      </c>
      <c r="L158" s="56"/>
      <c r="M158" s="79"/>
      <c r="N158" s="79"/>
      <c r="O158" s="79"/>
      <c r="P158" s="79"/>
      <c r="Q158" s="79"/>
      <c r="R158" s="79"/>
      <c r="S158" s="79"/>
      <c r="T158" s="79"/>
    </row>
    <row r="159" spans="1:20" s="47" customFormat="1" x14ac:dyDescent="0.3">
      <c r="A159" s="15" t="s">
        <v>294</v>
      </c>
      <c r="B159" s="55" t="s">
        <v>159</v>
      </c>
      <c r="C159" s="53">
        <v>0</v>
      </c>
      <c r="D159" s="53">
        <v>0</v>
      </c>
      <c r="E159" s="53">
        <v>0</v>
      </c>
      <c r="F159" s="53">
        <f t="shared" si="30"/>
        <v>0</v>
      </c>
      <c r="G159" s="56"/>
      <c r="H159" s="58">
        <v>10</v>
      </c>
      <c r="I159" s="15" t="s">
        <v>232</v>
      </c>
      <c r="J159" s="55" t="s">
        <v>297</v>
      </c>
      <c r="K159" s="55" t="s">
        <v>267</v>
      </c>
      <c r="L159" s="56"/>
      <c r="M159" s="79"/>
      <c r="N159" s="79"/>
      <c r="O159" s="79"/>
      <c r="P159" s="79"/>
      <c r="Q159" s="79"/>
      <c r="R159" s="79"/>
      <c r="S159" s="79"/>
      <c r="T159" s="79"/>
    </row>
    <row r="160" spans="1:20" s="72" customFormat="1" ht="38.25" x14ac:dyDescent="0.3">
      <c r="A160" s="14" t="s">
        <v>187</v>
      </c>
      <c r="B160" s="70" t="s">
        <v>388</v>
      </c>
      <c r="C160" s="63">
        <f>C161+C162+C163</f>
        <v>80000</v>
      </c>
      <c r="D160" s="63">
        <f>D161+D162+D163</f>
        <v>200000</v>
      </c>
      <c r="E160" s="63">
        <f>E161+E162+E163</f>
        <v>0</v>
      </c>
      <c r="F160" s="63">
        <f>F161+F162+F163</f>
        <v>280000</v>
      </c>
      <c r="G160" s="14" t="s">
        <v>603</v>
      </c>
      <c r="H160" s="50"/>
      <c r="I160" s="14" t="s">
        <v>120</v>
      </c>
      <c r="J160" s="57" t="s">
        <v>119</v>
      </c>
      <c r="K160" s="57" t="s">
        <v>302</v>
      </c>
      <c r="L160" s="57"/>
    </row>
    <row r="161" spans="1:12" s="47" customFormat="1" x14ac:dyDescent="0.3">
      <c r="A161" s="16" t="s">
        <v>188</v>
      </c>
      <c r="B161" s="71" t="s">
        <v>96</v>
      </c>
      <c r="C161" s="64">
        <v>0</v>
      </c>
      <c r="D161" s="65">
        <v>0</v>
      </c>
      <c r="E161" s="65">
        <v>0</v>
      </c>
      <c r="F161" s="64">
        <f t="shared" si="30"/>
        <v>0</v>
      </c>
      <c r="G161" s="97">
        <v>45717</v>
      </c>
      <c r="H161" s="67">
        <v>20</v>
      </c>
      <c r="I161" s="68" t="s">
        <v>231</v>
      </c>
      <c r="J161" s="68" t="s">
        <v>125</v>
      </c>
      <c r="K161" s="69" t="s">
        <v>288</v>
      </c>
      <c r="L161" s="66"/>
    </row>
    <row r="162" spans="1:12" s="47" customFormat="1" ht="45" x14ac:dyDescent="0.3">
      <c r="A162" s="16" t="s">
        <v>189</v>
      </c>
      <c r="B162" s="71" t="s">
        <v>389</v>
      </c>
      <c r="C162" s="65">
        <v>80000</v>
      </c>
      <c r="D162" s="64">
        <v>200000</v>
      </c>
      <c r="E162" s="64">
        <v>0</v>
      </c>
      <c r="F162" s="65">
        <f t="shared" si="30"/>
        <v>280000</v>
      </c>
      <c r="G162" s="111" t="s">
        <v>604</v>
      </c>
      <c r="H162" s="67">
        <v>20</v>
      </c>
      <c r="I162" s="16" t="s">
        <v>120</v>
      </c>
      <c r="J162" s="68" t="s">
        <v>297</v>
      </c>
      <c r="K162" s="68" t="s">
        <v>376</v>
      </c>
      <c r="L162" s="66"/>
    </row>
    <row r="163" spans="1:12" s="47" customFormat="1" x14ac:dyDescent="0.3">
      <c r="A163" s="16" t="s">
        <v>190</v>
      </c>
      <c r="B163" s="71" t="s">
        <v>390</v>
      </c>
      <c r="C163" s="65">
        <v>0</v>
      </c>
      <c r="D163" s="65">
        <v>0</v>
      </c>
      <c r="E163" s="65">
        <v>0</v>
      </c>
      <c r="F163" s="65">
        <f t="shared" ref="F163:F166" si="31">C163+D163+E163</f>
        <v>0</v>
      </c>
      <c r="G163" s="97">
        <v>45992</v>
      </c>
      <c r="H163" s="67">
        <v>20</v>
      </c>
      <c r="I163" s="68" t="s">
        <v>231</v>
      </c>
      <c r="J163" s="68" t="s">
        <v>125</v>
      </c>
      <c r="K163" s="69" t="s">
        <v>288</v>
      </c>
      <c r="L163" s="66"/>
    </row>
    <row r="164" spans="1:12" s="72" customFormat="1" ht="38.25" x14ac:dyDescent="0.3">
      <c r="A164" s="14" t="s">
        <v>191</v>
      </c>
      <c r="B164" s="70" t="s">
        <v>391</v>
      </c>
      <c r="C164" s="63">
        <f>C165+C166+C167+C168</f>
        <v>70000</v>
      </c>
      <c r="D164" s="63">
        <f>D165+D166+D167+D168</f>
        <v>230000</v>
      </c>
      <c r="E164" s="63">
        <f>E165+E166+E167+E168</f>
        <v>0</v>
      </c>
      <c r="F164" s="63">
        <f t="shared" si="31"/>
        <v>300000</v>
      </c>
      <c r="G164" s="14" t="s">
        <v>605</v>
      </c>
      <c r="H164" s="50"/>
      <c r="I164" s="14" t="s">
        <v>120</v>
      </c>
      <c r="J164" s="57" t="s">
        <v>119</v>
      </c>
      <c r="K164" s="57" t="s">
        <v>302</v>
      </c>
      <c r="L164" s="57"/>
    </row>
    <row r="165" spans="1:12" s="47" customFormat="1" x14ac:dyDescent="0.3">
      <c r="A165" s="16" t="s">
        <v>192</v>
      </c>
      <c r="B165" s="71" t="s">
        <v>96</v>
      </c>
      <c r="C165" s="64">
        <v>0</v>
      </c>
      <c r="D165" s="65">
        <v>0</v>
      </c>
      <c r="E165" s="65">
        <v>0</v>
      </c>
      <c r="F165" s="64">
        <f t="shared" si="31"/>
        <v>0</v>
      </c>
      <c r="G165" s="66"/>
      <c r="H165" s="67">
        <v>20</v>
      </c>
      <c r="I165" s="68" t="s">
        <v>231</v>
      </c>
      <c r="J165" s="68" t="s">
        <v>125</v>
      </c>
      <c r="K165" s="69" t="s">
        <v>288</v>
      </c>
      <c r="L165" s="66"/>
    </row>
    <row r="166" spans="1:12" s="47" customFormat="1" ht="75" x14ac:dyDescent="0.3">
      <c r="A166" s="16" t="s">
        <v>193</v>
      </c>
      <c r="B166" s="71" t="s">
        <v>392</v>
      </c>
      <c r="C166" s="65">
        <v>20000</v>
      </c>
      <c r="D166" s="64">
        <v>80000</v>
      </c>
      <c r="E166" s="64">
        <v>0</v>
      </c>
      <c r="F166" s="65">
        <f t="shared" si="31"/>
        <v>100000</v>
      </c>
      <c r="G166" s="97">
        <v>45748</v>
      </c>
      <c r="H166" s="67">
        <v>20</v>
      </c>
      <c r="I166" s="16" t="s">
        <v>120</v>
      </c>
      <c r="J166" s="68" t="s">
        <v>297</v>
      </c>
      <c r="K166" s="68" t="s">
        <v>394</v>
      </c>
      <c r="L166" s="66"/>
    </row>
    <row r="167" spans="1:12" s="47" customFormat="1" ht="45" x14ac:dyDescent="0.3">
      <c r="A167" s="16" t="s">
        <v>194</v>
      </c>
      <c r="B167" s="71" t="s">
        <v>393</v>
      </c>
      <c r="C167" s="65">
        <v>50000</v>
      </c>
      <c r="D167" s="64">
        <v>150000</v>
      </c>
      <c r="E167" s="64">
        <v>0</v>
      </c>
      <c r="F167" s="65">
        <f t="shared" ref="F167" si="32">C167+D167+E167</f>
        <v>200000</v>
      </c>
      <c r="G167" s="97">
        <v>45748</v>
      </c>
      <c r="H167" s="67">
        <v>20</v>
      </c>
      <c r="I167" s="16" t="s">
        <v>120</v>
      </c>
      <c r="J167" s="68" t="s">
        <v>297</v>
      </c>
      <c r="K167" s="68" t="s">
        <v>376</v>
      </c>
      <c r="L167" s="66"/>
    </row>
    <row r="168" spans="1:12" s="47" customFormat="1" x14ac:dyDescent="0.3">
      <c r="A168" s="16" t="s">
        <v>195</v>
      </c>
      <c r="B168" s="71" t="s">
        <v>375</v>
      </c>
      <c r="C168" s="65">
        <v>0</v>
      </c>
      <c r="D168" s="65">
        <v>0</v>
      </c>
      <c r="E168" s="65">
        <v>0</v>
      </c>
      <c r="F168" s="65">
        <f t="shared" ref="F168:F172" si="33">C168+D168+E168</f>
        <v>0</v>
      </c>
      <c r="G168" s="97">
        <v>45992</v>
      </c>
      <c r="H168" s="67">
        <v>20</v>
      </c>
      <c r="I168" s="68" t="s">
        <v>231</v>
      </c>
      <c r="J168" s="68" t="s">
        <v>125</v>
      </c>
      <c r="K168" s="69" t="s">
        <v>288</v>
      </c>
      <c r="L168" s="66"/>
    </row>
    <row r="169" spans="1:12" s="72" customFormat="1" ht="38.25" x14ac:dyDescent="0.3">
      <c r="A169" s="14" t="s">
        <v>196</v>
      </c>
      <c r="B169" s="70" t="s">
        <v>409</v>
      </c>
      <c r="C169" s="63">
        <f>C170+C171+C172+C173</f>
        <v>20000</v>
      </c>
      <c r="D169" s="63">
        <f>D170+D171+D172+D173</f>
        <v>250000</v>
      </c>
      <c r="E169" s="63">
        <f>E170+E171+E172+E173</f>
        <v>0</v>
      </c>
      <c r="F169" s="63">
        <f>F170+F171+F172+F173</f>
        <v>270000</v>
      </c>
      <c r="G169" s="14" t="s">
        <v>606</v>
      </c>
      <c r="H169" s="50"/>
      <c r="I169" s="14" t="s">
        <v>120</v>
      </c>
      <c r="J169" s="57" t="s">
        <v>119</v>
      </c>
      <c r="K169" s="57" t="s">
        <v>302</v>
      </c>
      <c r="L169" s="57"/>
    </row>
    <row r="170" spans="1:12" s="47" customFormat="1" x14ac:dyDescent="0.3">
      <c r="A170" s="16" t="s">
        <v>197</v>
      </c>
      <c r="B170" s="71" t="s">
        <v>96</v>
      </c>
      <c r="C170" s="64">
        <v>0</v>
      </c>
      <c r="D170" s="65">
        <v>0</v>
      </c>
      <c r="E170" s="65">
        <v>0</v>
      </c>
      <c r="F170" s="64">
        <v>0</v>
      </c>
      <c r="G170" s="97">
        <v>45748</v>
      </c>
      <c r="H170" s="67">
        <v>20</v>
      </c>
      <c r="I170" s="68" t="s">
        <v>231</v>
      </c>
      <c r="J170" s="68" t="s">
        <v>125</v>
      </c>
      <c r="K170" s="69" t="s">
        <v>288</v>
      </c>
      <c r="L170" s="66"/>
    </row>
    <row r="171" spans="1:12" s="47" customFormat="1" ht="75" x14ac:dyDescent="0.3">
      <c r="A171" s="16" t="s">
        <v>198</v>
      </c>
      <c r="B171" s="71" t="s">
        <v>397</v>
      </c>
      <c r="C171" s="65">
        <v>20000</v>
      </c>
      <c r="D171" s="64">
        <v>50000</v>
      </c>
      <c r="E171" s="64">
        <v>0</v>
      </c>
      <c r="F171" s="65">
        <f t="shared" si="33"/>
        <v>70000</v>
      </c>
      <c r="G171" s="97">
        <v>45748</v>
      </c>
      <c r="H171" s="67">
        <v>20</v>
      </c>
      <c r="I171" s="16" t="s">
        <v>125</v>
      </c>
      <c r="J171" s="68" t="s">
        <v>399</v>
      </c>
      <c r="K171" s="68" t="s">
        <v>394</v>
      </c>
      <c r="L171" s="66"/>
    </row>
    <row r="172" spans="1:12" s="47" customFormat="1" ht="45" x14ac:dyDescent="0.3">
      <c r="A172" s="16" t="s">
        <v>199</v>
      </c>
      <c r="B172" s="71" t="s">
        <v>398</v>
      </c>
      <c r="C172" s="65">
        <v>0</v>
      </c>
      <c r="D172" s="64">
        <v>200000</v>
      </c>
      <c r="E172" s="64">
        <v>0</v>
      </c>
      <c r="F172" s="65">
        <f t="shared" si="33"/>
        <v>200000</v>
      </c>
      <c r="G172" s="97">
        <v>45778</v>
      </c>
      <c r="H172" s="67">
        <v>20</v>
      </c>
      <c r="I172" s="16" t="s">
        <v>125</v>
      </c>
      <c r="J172" s="68" t="s">
        <v>399</v>
      </c>
      <c r="K172" s="68" t="s">
        <v>376</v>
      </c>
      <c r="L172" s="66"/>
    </row>
    <row r="173" spans="1:12" s="47" customFormat="1" x14ac:dyDescent="0.3">
      <c r="A173" s="16" t="s">
        <v>200</v>
      </c>
      <c r="B173" s="71" t="s">
        <v>375</v>
      </c>
      <c r="C173" s="65">
        <v>0</v>
      </c>
      <c r="D173" s="65">
        <v>0</v>
      </c>
      <c r="E173" s="65">
        <v>0</v>
      </c>
      <c r="F173" s="65">
        <f t="shared" ref="F173" si="34">C173+D173+E173</f>
        <v>0</v>
      </c>
      <c r="G173" s="97">
        <v>45992</v>
      </c>
      <c r="H173" s="67">
        <v>20</v>
      </c>
      <c r="I173" s="68" t="s">
        <v>231</v>
      </c>
      <c r="J173" s="68" t="s">
        <v>125</v>
      </c>
      <c r="K173" s="69" t="s">
        <v>288</v>
      </c>
      <c r="L173" s="66"/>
    </row>
    <row r="174" spans="1:12" s="47" customFormat="1" ht="38.25" x14ac:dyDescent="0.3">
      <c r="A174" s="18" t="s">
        <v>201</v>
      </c>
      <c r="B174" s="48" t="s">
        <v>400</v>
      </c>
      <c r="C174" s="63">
        <f>C175+C176+C177+C178+C179+C180</f>
        <v>160000</v>
      </c>
      <c r="D174" s="63">
        <f>D175+D176+D177+D178+D179+D180</f>
        <v>220000</v>
      </c>
      <c r="E174" s="63">
        <v>0</v>
      </c>
      <c r="F174" s="63">
        <f>F175+F176+F177+F178+F179+F180</f>
        <v>380000</v>
      </c>
      <c r="G174" s="50"/>
      <c r="H174" s="73"/>
      <c r="I174" s="14" t="s">
        <v>120</v>
      </c>
      <c r="J174" s="57" t="s">
        <v>119</v>
      </c>
      <c r="K174" s="57" t="s">
        <v>302</v>
      </c>
      <c r="L174" s="50"/>
    </row>
    <row r="175" spans="1:12" s="47" customFormat="1" ht="20.25" customHeight="1" x14ac:dyDescent="0.3">
      <c r="A175" s="15" t="s">
        <v>202</v>
      </c>
      <c r="B175" s="51" t="s">
        <v>64</v>
      </c>
      <c r="C175" s="53">
        <v>0</v>
      </c>
      <c r="D175" s="53">
        <v>0</v>
      </c>
      <c r="E175" s="53">
        <v>0</v>
      </c>
      <c r="F175" s="83">
        <f>C175+D175+E175</f>
        <v>0</v>
      </c>
      <c r="G175" s="52">
        <v>45255</v>
      </c>
      <c r="H175" s="58">
        <v>5</v>
      </c>
      <c r="I175" s="68" t="s">
        <v>231</v>
      </c>
      <c r="J175" s="68" t="s">
        <v>125</v>
      </c>
      <c r="K175" s="69" t="s">
        <v>288</v>
      </c>
      <c r="L175" s="56"/>
    </row>
    <row r="176" spans="1:12" s="47" customFormat="1" ht="76.5" customHeight="1" x14ac:dyDescent="0.3">
      <c r="A176" s="15" t="s">
        <v>203</v>
      </c>
      <c r="B176" s="51" t="s">
        <v>401</v>
      </c>
      <c r="C176" s="53">
        <v>10000</v>
      </c>
      <c r="D176" s="53">
        <v>20000</v>
      </c>
      <c r="E176" s="53">
        <v>0</v>
      </c>
      <c r="F176" s="83">
        <f t="shared" ref="F176:F180" si="35">C176+D176+E176</f>
        <v>30000</v>
      </c>
      <c r="G176" s="56"/>
      <c r="H176" s="58">
        <v>5</v>
      </c>
      <c r="I176" s="16" t="s">
        <v>120</v>
      </c>
      <c r="J176" s="68" t="s">
        <v>297</v>
      </c>
      <c r="K176" s="68" t="s">
        <v>376</v>
      </c>
      <c r="L176" s="56"/>
    </row>
    <row r="177" spans="1:19" s="47" customFormat="1" ht="45" x14ac:dyDescent="0.3">
      <c r="A177" s="15" t="s">
        <v>204</v>
      </c>
      <c r="B177" s="59" t="s">
        <v>402</v>
      </c>
      <c r="C177" s="83">
        <v>50000</v>
      </c>
      <c r="D177" s="83">
        <v>50000</v>
      </c>
      <c r="E177" s="53">
        <v>0</v>
      </c>
      <c r="F177" s="83">
        <f t="shared" si="35"/>
        <v>100000</v>
      </c>
      <c r="G177" s="56"/>
      <c r="H177" s="58">
        <v>10</v>
      </c>
      <c r="I177" s="16" t="s">
        <v>120</v>
      </c>
      <c r="J177" s="68" t="s">
        <v>297</v>
      </c>
      <c r="K177" s="68" t="s">
        <v>376</v>
      </c>
      <c r="L177" s="56"/>
    </row>
    <row r="178" spans="1:19" s="47" customFormat="1" x14ac:dyDescent="0.3">
      <c r="A178" s="15" t="s">
        <v>205</v>
      </c>
      <c r="B178" s="55" t="s">
        <v>184</v>
      </c>
      <c r="C178" s="83">
        <v>100000</v>
      </c>
      <c r="D178" s="83">
        <v>100000</v>
      </c>
      <c r="E178" s="83">
        <v>0</v>
      </c>
      <c r="F178" s="83">
        <f t="shared" si="35"/>
        <v>200000</v>
      </c>
      <c r="G178" s="56"/>
      <c r="H178" s="58">
        <v>30</v>
      </c>
      <c r="I178" s="68" t="s">
        <v>242</v>
      </c>
      <c r="J178" s="68" t="s">
        <v>405</v>
      </c>
      <c r="K178" s="69" t="s">
        <v>288</v>
      </c>
      <c r="L178" s="56"/>
    </row>
    <row r="179" spans="1:19" s="47" customFormat="1" x14ac:dyDescent="0.3">
      <c r="A179" s="15" t="s">
        <v>206</v>
      </c>
      <c r="B179" s="55" t="s">
        <v>185</v>
      </c>
      <c r="C179" s="83">
        <v>0</v>
      </c>
      <c r="D179" s="83">
        <v>50000</v>
      </c>
      <c r="E179" s="83">
        <v>0</v>
      </c>
      <c r="F179" s="83">
        <f t="shared" si="35"/>
        <v>50000</v>
      </c>
      <c r="G179" s="56"/>
      <c r="H179" s="58"/>
      <c r="I179" s="15" t="s">
        <v>138</v>
      </c>
      <c r="J179" s="55" t="s">
        <v>246</v>
      </c>
      <c r="K179" s="15" t="s">
        <v>180</v>
      </c>
      <c r="L179" s="56"/>
    </row>
    <row r="180" spans="1:19" s="47" customFormat="1" ht="45" x14ac:dyDescent="0.3">
      <c r="A180" s="15" t="s">
        <v>207</v>
      </c>
      <c r="B180" s="55" t="s">
        <v>186</v>
      </c>
      <c r="C180" s="53">
        <v>0</v>
      </c>
      <c r="D180" s="53">
        <v>0</v>
      </c>
      <c r="E180" s="53">
        <v>0</v>
      </c>
      <c r="F180" s="83">
        <f t="shared" si="35"/>
        <v>0</v>
      </c>
      <c r="G180" s="56"/>
      <c r="H180" s="58">
        <v>40</v>
      </c>
      <c r="I180" s="15" t="s">
        <v>403</v>
      </c>
      <c r="J180" s="55" t="s">
        <v>229</v>
      </c>
      <c r="K180" s="55" t="s">
        <v>404</v>
      </c>
      <c r="L180" s="56"/>
    </row>
    <row r="181" spans="1:19" s="47" customFormat="1" ht="38.25" x14ac:dyDescent="0.3">
      <c r="A181" s="18" t="s">
        <v>208</v>
      </c>
      <c r="B181" s="48" t="s">
        <v>406</v>
      </c>
      <c r="C181" s="63">
        <f>C182+C183+C184+C185+C186+C187</f>
        <v>30000</v>
      </c>
      <c r="D181" s="63">
        <f>D182+D183+D184+D185+D186+D187</f>
        <v>100000</v>
      </c>
      <c r="E181" s="63">
        <v>0</v>
      </c>
      <c r="F181" s="63">
        <f>F182+F183+F184+F185+F186+F187</f>
        <v>130000</v>
      </c>
      <c r="G181" s="57" t="s">
        <v>607</v>
      </c>
      <c r="H181" s="73"/>
      <c r="I181" s="14" t="s">
        <v>120</v>
      </c>
      <c r="J181" s="57" t="s">
        <v>119</v>
      </c>
      <c r="K181" s="57" t="s">
        <v>302</v>
      </c>
      <c r="L181" s="50"/>
    </row>
    <row r="182" spans="1:19" s="47" customFormat="1" ht="20.25" customHeight="1" x14ac:dyDescent="0.3">
      <c r="A182" s="15" t="s">
        <v>209</v>
      </c>
      <c r="B182" s="51" t="s">
        <v>64</v>
      </c>
      <c r="C182" s="53">
        <v>0</v>
      </c>
      <c r="D182" s="53">
        <v>0</v>
      </c>
      <c r="E182" s="53">
        <v>0</v>
      </c>
      <c r="F182" s="83">
        <f>C182+D182+E182</f>
        <v>0</v>
      </c>
      <c r="G182" s="52">
        <v>45809</v>
      </c>
      <c r="H182" s="58">
        <v>5</v>
      </c>
      <c r="I182" s="68" t="s">
        <v>231</v>
      </c>
      <c r="J182" s="68" t="s">
        <v>125</v>
      </c>
      <c r="K182" s="69" t="s">
        <v>288</v>
      </c>
      <c r="L182" s="56"/>
    </row>
    <row r="183" spans="1:19" s="47" customFormat="1" ht="21.75" customHeight="1" x14ac:dyDescent="0.3">
      <c r="A183" s="15" t="s">
        <v>210</v>
      </c>
      <c r="B183" s="51" t="s">
        <v>183</v>
      </c>
      <c r="C183" s="53">
        <v>0</v>
      </c>
      <c r="D183" s="53">
        <v>0</v>
      </c>
      <c r="E183" s="53">
        <v>0</v>
      </c>
      <c r="F183" s="83">
        <f t="shared" ref="F183:F187" si="36">C183+D183+E183</f>
        <v>0</v>
      </c>
      <c r="G183" s="112">
        <v>45809</v>
      </c>
      <c r="H183" s="58">
        <v>5</v>
      </c>
      <c r="I183" s="16" t="s">
        <v>120</v>
      </c>
      <c r="J183" s="68" t="s">
        <v>297</v>
      </c>
      <c r="K183" s="68" t="s">
        <v>376</v>
      </c>
      <c r="L183" s="56"/>
    </row>
    <row r="184" spans="1:19" s="47" customFormat="1" ht="45" x14ac:dyDescent="0.3">
      <c r="A184" s="15" t="s">
        <v>211</v>
      </c>
      <c r="B184" s="59" t="s">
        <v>65</v>
      </c>
      <c r="C184" s="83">
        <v>0</v>
      </c>
      <c r="D184" s="83">
        <v>0</v>
      </c>
      <c r="E184" s="53">
        <v>0</v>
      </c>
      <c r="F184" s="83">
        <f t="shared" si="36"/>
        <v>0</v>
      </c>
      <c r="G184" s="113">
        <v>45818</v>
      </c>
      <c r="H184" s="58">
        <v>10</v>
      </c>
      <c r="I184" s="15" t="s">
        <v>218</v>
      </c>
      <c r="J184" s="68" t="s">
        <v>297</v>
      </c>
      <c r="K184" s="68" t="s">
        <v>376</v>
      </c>
      <c r="L184" s="56"/>
    </row>
    <row r="185" spans="1:19" s="47" customFormat="1" ht="45" x14ac:dyDescent="0.3">
      <c r="A185" s="15" t="s">
        <v>212</v>
      </c>
      <c r="B185" s="55" t="s">
        <v>184</v>
      </c>
      <c r="C185" s="83">
        <v>30000</v>
      </c>
      <c r="D185" s="83">
        <v>100000</v>
      </c>
      <c r="E185" s="83">
        <v>0</v>
      </c>
      <c r="F185" s="83">
        <f t="shared" si="36"/>
        <v>130000</v>
      </c>
      <c r="G185" s="16" t="s">
        <v>608</v>
      </c>
      <c r="H185" s="58">
        <v>30</v>
      </c>
      <c r="I185" s="15" t="s">
        <v>218</v>
      </c>
      <c r="J185" s="55" t="s">
        <v>407</v>
      </c>
      <c r="K185" s="15" t="s">
        <v>408</v>
      </c>
      <c r="L185" s="56"/>
    </row>
    <row r="186" spans="1:19" s="47" customFormat="1" x14ac:dyDescent="0.3">
      <c r="A186" s="15" t="s">
        <v>213</v>
      </c>
      <c r="B186" s="55" t="s">
        <v>185</v>
      </c>
      <c r="C186" s="83">
        <v>0</v>
      </c>
      <c r="D186" s="83">
        <v>0</v>
      </c>
      <c r="E186" s="83">
        <v>0</v>
      </c>
      <c r="F186" s="83">
        <f t="shared" si="36"/>
        <v>0</v>
      </c>
      <c r="G186" s="112">
        <v>45866</v>
      </c>
      <c r="H186" s="58"/>
      <c r="I186" s="15" t="s">
        <v>138</v>
      </c>
      <c r="J186" s="55" t="s">
        <v>126</v>
      </c>
      <c r="K186" s="15" t="s">
        <v>180</v>
      </c>
      <c r="L186" s="56"/>
    </row>
    <row r="187" spans="1:19" s="47" customFormat="1" ht="30" x14ac:dyDescent="0.3">
      <c r="A187" s="15" t="s">
        <v>214</v>
      </c>
      <c r="B187" s="55" t="s">
        <v>186</v>
      </c>
      <c r="C187" s="53">
        <v>0</v>
      </c>
      <c r="D187" s="53">
        <v>0</v>
      </c>
      <c r="E187" s="53">
        <v>0</v>
      </c>
      <c r="F187" s="83">
        <f t="shared" si="36"/>
        <v>0</v>
      </c>
      <c r="G187" s="112">
        <v>45868</v>
      </c>
      <c r="H187" s="58">
        <v>40</v>
      </c>
      <c r="I187" s="15" t="s">
        <v>181</v>
      </c>
      <c r="J187" s="55" t="s">
        <v>229</v>
      </c>
      <c r="K187" s="55" t="s">
        <v>246</v>
      </c>
      <c r="L187" s="56"/>
    </row>
    <row r="188" spans="1:19" s="109" customFormat="1" ht="27" customHeight="1" x14ac:dyDescent="0.25">
      <c r="A188" s="115"/>
      <c r="B188" s="100" t="s">
        <v>617</v>
      </c>
      <c r="C188" s="101">
        <f>C181+C174+C169+C164+C160+C154+C147+C141</f>
        <v>660000</v>
      </c>
      <c r="D188" s="101">
        <f>D181+D174+D169+D164+D160+D154+D147+D141</f>
        <v>3600000</v>
      </c>
      <c r="E188" s="102"/>
      <c r="F188" s="103">
        <f>F181+F174+F169+F164+F160+F154+F147+F141</f>
        <v>4260000</v>
      </c>
      <c r="G188" s="116"/>
      <c r="H188" s="105"/>
      <c r="I188" s="106"/>
      <c r="J188" s="107"/>
      <c r="K188" s="108"/>
      <c r="L188" s="117"/>
    </row>
    <row r="189" spans="1:19" s="91" customFormat="1" ht="33" customHeight="1" x14ac:dyDescent="0.2">
      <c r="A189" s="7">
        <v>3</v>
      </c>
      <c r="B189" s="8" t="s">
        <v>410</v>
      </c>
      <c r="C189" s="20"/>
      <c r="D189" s="20"/>
      <c r="E189" s="20"/>
      <c r="F189" s="21"/>
      <c r="G189" s="22"/>
      <c r="H189" s="23"/>
      <c r="I189" s="23"/>
      <c r="J189" s="21"/>
      <c r="K189" s="23"/>
      <c r="L189" s="23"/>
      <c r="M189" s="90"/>
      <c r="N189" s="90"/>
      <c r="O189" s="90"/>
      <c r="P189" s="90"/>
      <c r="Q189" s="90"/>
      <c r="R189" s="90"/>
      <c r="S189" s="90"/>
    </row>
    <row r="190" spans="1:19" s="31" customFormat="1" ht="51" customHeight="1" x14ac:dyDescent="0.3">
      <c r="A190" s="9"/>
      <c r="B190" s="10" t="s">
        <v>411</v>
      </c>
      <c r="C190" s="26"/>
      <c r="D190" s="26"/>
      <c r="E190" s="26"/>
      <c r="F190" s="27"/>
      <c r="G190" s="28"/>
      <c r="H190" s="29"/>
      <c r="I190" s="29"/>
      <c r="J190" s="30"/>
      <c r="K190" s="29"/>
      <c r="L190" s="29"/>
      <c r="M190" s="78"/>
      <c r="N190" s="78"/>
      <c r="O190" s="78"/>
      <c r="P190" s="78"/>
      <c r="Q190" s="78"/>
      <c r="R190" s="78"/>
      <c r="S190" s="78"/>
    </row>
    <row r="191" spans="1:19" s="37" customFormat="1" ht="30" x14ac:dyDescent="0.3">
      <c r="A191" s="11"/>
      <c r="B191" s="32" t="s">
        <v>412</v>
      </c>
      <c r="C191" s="33"/>
      <c r="D191" s="33"/>
      <c r="E191" s="34"/>
      <c r="F191" s="33"/>
      <c r="G191" s="33"/>
      <c r="H191" s="33"/>
      <c r="I191" s="35"/>
      <c r="J191" s="36"/>
      <c r="K191" s="33"/>
      <c r="L191" s="33"/>
      <c r="M191" s="79"/>
      <c r="N191" s="79"/>
      <c r="O191" s="79"/>
      <c r="P191" s="79"/>
      <c r="Q191" s="79"/>
      <c r="R191" s="79"/>
      <c r="S191" s="79"/>
    </row>
    <row r="192" spans="1:19" s="42" customFormat="1" ht="30" x14ac:dyDescent="0.3">
      <c r="A192" s="12" t="s">
        <v>10</v>
      </c>
      <c r="B192" s="38" t="s">
        <v>413</v>
      </c>
      <c r="C192" s="39"/>
      <c r="D192" s="39"/>
      <c r="E192" s="40"/>
      <c r="F192" s="39"/>
      <c r="G192" s="39"/>
      <c r="H192" s="39"/>
      <c r="I192" s="41"/>
      <c r="J192" s="39"/>
      <c r="K192" s="39"/>
      <c r="L192" s="39"/>
      <c r="M192" s="79"/>
      <c r="N192" s="79"/>
      <c r="O192" s="79"/>
      <c r="P192" s="79"/>
      <c r="Q192" s="79"/>
      <c r="R192" s="79"/>
      <c r="S192" s="79"/>
    </row>
    <row r="193" spans="1:12" s="47" customFormat="1" ht="27" x14ac:dyDescent="0.3">
      <c r="A193" s="14" t="s">
        <v>110</v>
      </c>
      <c r="B193" s="48" t="s">
        <v>414</v>
      </c>
      <c r="C193" s="63">
        <f>C194+C195+C196+C197+C198</f>
        <v>100000</v>
      </c>
      <c r="D193" s="63">
        <f>D194+D195+D196+D197+D198</f>
        <v>280000</v>
      </c>
      <c r="E193" s="17">
        <f>E194+E195+E196+E197+E198</f>
        <v>0</v>
      </c>
      <c r="F193" s="63">
        <f>F194+F195+F196+F197+F198</f>
        <v>380000</v>
      </c>
      <c r="G193" s="118" t="s">
        <v>618</v>
      </c>
      <c r="H193" s="50"/>
      <c r="I193" s="14" t="s">
        <v>154</v>
      </c>
      <c r="J193" s="57" t="s">
        <v>288</v>
      </c>
      <c r="K193" s="48" t="s">
        <v>119</v>
      </c>
      <c r="L193" s="82"/>
    </row>
    <row r="194" spans="1:12" s="47" customFormat="1" x14ac:dyDescent="0.3">
      <c r="A194" s="14" t="s">
        <v>111</v>
      </c>
      <c r="B194" s="51" t="s">
        <v>172</v>
      </c>
      <c r="C194" s="53">
        <v>0</v>
      </c>
      <c r="D194" s="53">
        <v>0</v>
      </c>
      <c r="E194" s="53">
        <v>0</v>
      </c>
      <c r="F194" s="83">
        <f>C194+D194+E194</f>
        <v>0</v>
      </c>
      <c r="G194" s="92">
        <v>45717</v>
      </c>
      <c r="H194" s="58">
        <v>5</v>
      </c>
      <c r="I194" s="15" t="s">
        <v>229</v>
      </c>
      <c r="J194" s="59" t="s">
        <v>297</v>
      </c>
      <c r="K194" s="55" t="s">
        <v>288</v>
      </c>
      <c r="L194" s="56"/>
    </row>
    <row r="195" spans="1:12" s="47" customFormat="1" x14ac:dyDescent="0.3">
      <c r="A195" s="14" t="s">
        <v>112</v>
      </c>
      <c r="B195" s="51" t="s">
        <v>174</v>
      </c>
      <c r="C195" s="53">
        <v>0</v>
      </c>
      <c r="D195" s="53">
        <v>0</v>
      </c>
      <c r="E195" s="53">
        <v>0</v>
      </c>
      <c r="F195" s="83">
        <f t="shared" ref="F195:F198" si="37">C195+D195+E195</f>
        <v>0</v>
      </c>
      <c r="G195" s="92">
        <v>45717</v>
      </c>
      <c r="H195" s="58">
        <v>10</v>
      </c>
      <c r="I195" s="15" t="s">
        <v>230</v>
      </c>
      <c r="J195" s="55" t="s">
        <v>297</v>
      </c>
      <c r="K195" s="55" t="s">
        <v>231</v>
      </c>
      <c r="L195" s="56"/>
    </row>
    <row r="196" spans="1:12" s="47" customFormat="1" x14ac:dyDescent="0.3">
      <c r="A196" s="14" t="s">
        <v>113</v>
      </c>
      <c r="B196" s="55" t="s">
        <v>175</v>
      </c>
      <c r="C196" s="83">
        <v>100000</v>
      </c>
      <c r="D196" s="83">
        <v>200000</v>
      </c>
      <c r="E196" s="53">
        <v>0</v>
      </c>
      <c r="F196" s="83">
        <f t="shared" si="37"/>
        <v>300000</v>
      </c>
      <c r="G196" s="92">
        <v>45748</v>
      </c>
      <c r="H196" s="58">
        <v>5</v>
      </c>
      <c r="I196" s="15" t="s">
        <v>229</v>
      </c>
      <c r="J196" s="55" t="s">
        <v>417</v>
      </c>
      <c r="K196" s="55" t="s">
        <v>230</v>
      </c>
      <c r="L196" s="56"/>
    </row>
    <row r="197" spans="1:12" s="47" customFormat="1" ht="30" x14ac:dyDescent="0.3">
      <c r="A197" s="14" t="s">
        <v>415</v>
      </c>
      <c r="B197" s="55" t="s">
        <v>173</v>
      </c>
      <c r="C197" s="53">
        <v>0</v>
      </c>
      <c r="D197" s="83">
        <v>80000</v>
      </c>
      <c r="E197" s="53">
        <v>0</v>
      </c>
      <c r="F197" s="83">
        <f t="shared" si="37"/>
        <v>80000</v>
      </c>
      <c r="G197" s="119" t="s">
        <v>619</v>
      </c>
      <c r="H197" s="58">
        <v>20</v>
      </c>
      <c r="I197" s="15" t="s">
        <v>134</v>
      </c>
      <c r="J197" s="55" t="s">
        <v>297</v>
      </c>
      <c r="K197" s="55" t="s">
        <v>231</v>
      </c>
      <c r="L197" s="56"/>
    </row>
    <row r="198" spans="1:12" s="47" customFormat="1" x14ac:dyDescent="0.3">
      <c r="A198" s="14" t="s">
        <v>416</v>
      </c>
      <c r="B198" s="55" t="s">
        <v>159</v>
      </c>
      <c r="C198" s="83">
        <v>0</v>
      </c>
      <c r="D198" s="83">
        <v>0</v>
      </c>
      <c r="E198" s="53">
        <v>0</v>
      </c>
      <c r="F198" s="83">
        <f t="shared" si="37"/>
        <v>0</v>
      </c>
      <c r="G198" s="112">
        <v>45838</v>
      </c>
      <c r="H198" s="58">
        <v>5</v>
      </c>
      <c r="I198" s="15" t="s">
        <v>229</v>
      </c>
      <c r="J198" s="55" t="s">
        <v>337</v>
      </c>
      <c r="K198" s="55" t="s">
        <v>119</v>
      </c>
      <c r="L198" s="55"/>
    </row>
    <row r="199" spans="1:12" s="47" customFormat="1" ht="63.75" x14ac:dyDescent="0.3">
      <c r="A199" s="14" t="s">
        <v>418</v>
      </c>
      <c r="B199" s="48" t="s">
        <v>450</v>
      </c>
      <c r="C199" s="63">
        <f>C200+C201+C202+C203+C204</f>
        <v>100000</v>
      </c>
      <c r="D199" s="63">
        <f>D200+D201+D202+D203+D204</f>
        <v>500000</v>
      </c>
      <c r="E199" s="17">
        <v>0</v>
      </c>
      <c r="F199" s="63">
        <f>F200+F201+F202+F203+F204</f>
        <v>600000</v>
      </c>
      <c r="G199" s="118" t="s">
        <v>621</v>
      </c>
      <c r="H199" s="50"/>
      <c r="I199" s="14" t="s">
        <v>154</v>
      </c>
      <c r="J199" s="57" t="s">
        <v>288</v>
      </c>
      <c r="K199" s="48" t="s">
        <v>119</v>
      </c>
      <c r="L199" s="82"/>
    </row>
    <row r="200" spans="1:12" s="47" customFormat="1" x14ac:dyDescent="0.3">
      <c r="A200" s="14" t="s">
        <v>419</v>
      </c>
      <c r="B200" s="51" t="s">
        <v>172</v>
      </c>
      <c r="C200" s="53">
        <v>0</v>
      </c>
      <c r="D200" s="53">
        <v>0</v>
      </c>
      <c r="E200" s="53">
        <v>0</v>
      </c>
      <c r="F200" s="83">
        <f>C200+D200+E200</f>
        <v>0</v>
      </c>
      <c r="G200" s="92">
        <v>45717</v>
      </c>
      <c r="H200" s="58">
        <v>5</v>
      </c>
      <c r="I200" s="15" t="s">
        <v>229</v>
      </c>
      <c r="J200" s="59" t="s">
        <v>297</v>
      </c>
      <c r="K200" s="55" t="s">
        <v>288</v>
      </c>
      <c r="L200" s="56"/>
    </row>
    <row r="201" spans="1:12" s="47" customFormat="1" x14ac:dyDescent="0.3">
      <c r="A201" s="14" t="s">
        <v>420</v>
      </c>
      <c r="B201" s="51" t="s">
        <v>174</v>
      </c>
      <c r="C201" s="53">
        <v>0</v>
      </c>
      <c r="D201" s="53">
        <v>0</v>
      </c>
      <c r="E201" s="53">
        <v>0</v>
      </c>
      <c r="F201" s="83">
        <f t="shared" ref="F201:F204" si="38">C201+D201+E201</f>
        <v>0</v>
      </c>
      <c r="G201" s="92">
        <v>45748</v>
      </c>
      <c r="H201" s="58">
        <v>10</v>
      </c>
      <c r="I201" s="15" t="s">
        <v>230</v>
      </c>
      <c r="J201" s="55" t="s">
        <v>297</v>
      </c>
      <c r="K201" s="55" t="s">
        <v>231</v>
      </c>
      <c r="L201" s="56"/>
    </row>
    <row r="202" spans="1:12" s="47" customFormat="1" x14ac:dyDescent="0.3">
      <c r="A202" s="14" t="s">
        <v>421</v>
      </c>
      <c r="B202" s="55" t="s">
        <v>175</v>
      </c>
      <c r="C202" s="83">
        <v>100000</v>
      </c>
      <c r="D202" s="83">
        <v>400000</v>
      </c>
      <c r="E202" s="53">
        <v>0</v>
      </c>
      <c r="F202" s="83">
        <f t="shared" si="38"/>
        <v>500000</v>
      </c>
      <c r="G202" s="92">
        <v>45748</v>
      </c>
      <c r="H202" s="58">
        <v>5</v>
      </c>
      <c r="I202" s="15" t="s">
        <v>229</v>
      </c>
      <c r="J202" s="55" t="s">
        <v>417</v>
      </c>
      <c r="K202" s="55" t="s">
        <v>230</v>
      </c>
      <c r="L202" s="56"/>
    </row>
    <row r="203" spans="1:12" s="47" customFormat="1" ht="30" x14ac:dyDescent="0.3">
      <c r="A203" s="14" t="s">
        <v>422</v>
      </c>
      <c r="B203" s="55" t="s">
        <v>173</v>
      </c>
      <c r="C203" s="53">
        <v>0</v>
      </c>
      <c r="D203" s="83">
        <v>100000</v>
      </c>
      <c r="E203" s="53">
        <v>0</v>
      </c>
      <c r="F203" s="83">
        <f t="shared" si="38"/>
        <v>100000</v>
      </c>
      <c r="G203" s="119" t="s">
        <v>620</v>
      </c>
      <c r="H203" s="58">
        <v>20</v>
      </c>
      <c r="I203" s="15" t="s">
        <v>134</v>
      </c>
      <c r="J203" s="55" t="s">
        <v>297</v>
      </c>
      <c r="K203" s="55" t="s">
        <v>231</v>
      </c>
      <c r="L203" s="56"/>
    </row>
    <row r="204" spans="1:12" s="47" customFormat="1" ht="30" x14ac:dyDescent="0.3">
      <c r="A204" s="14" t="s">
        <v>423</v>
      </c>
      <c r="B204" s="55" t="s">
        <v>159</v>
      </c>
      <c r="C204" s="83">
        <v>0</v>
      </c>
      <c r="D204" s="83">
        <v>0</v>
      </c>
      <c r="E204" s="53">
        <v>0</v>
      </c>
      <c r="F204" s="83">
        <f t="shared" si="38"/>
        <v>0</v>
      </c>
      <c r="G204" s="119" t="s">
        <v>620</v>
      </c>
      <c r="H204" s="58">
        <v>5</v>
      </c>
      <c r="I204" s="15" t="s">
        <v>229</v>
      </c>
      <c r="J204" s="55" t="s">
        <v>337</v>
      </c>
      <c r="K204" s="55" t="s">
        <v>119</v>
      </c>
      <c r="L204" s="55"/>
    </row>
    <row r="205" spans="1:12" s="47" customFormat="1" ht="38.25" x14ac:dyDescent="0.3">
      <c r="A205" s="14" t="s">
        <v>424</v>
      </c>
      <c r="B205" s="48" t="s">
        <v>430</v>
      </c>
      <c r="C205" s="63">
        <f>C206+C207+C208+C209+C210</f>
        <v>30000</v>
      </c>
      <c r="D205" s="63">
        <f>D206+D207+D208+D209+D210</f>
        <v>750000</v>
      </c>
      <c r="E205" s="17">
        <v>0</v>
      </c>
      <c r="F205" s="63">
        <f>F206+F207+F208+F209+F210</f>
        <v>780000</v>
      </c>
      <c r="G205" s="18" t="s">
        <v>622</v>
      </c>
      <c r="H205" s="50"/>
      <c r="I205" s="14" t="s">
        <v>154</v>
      </c>
      <c r="J205" s="57" t="s">
        <v>288</v>
      </c>
      <c r="K205" s="48" t="s">
        <v>119</v>
      </c>
      <c r="L205" s="82"/>
    </row>
    <row r="206" spans="1:12" s="47" customFormat="1" x14ac:dyDescent="0.3">
      <c r="A206" s="14" t="s">
        <v>425</v>
      </c>
      <c r="B206" s="51" t="s">
        <v>172</v>
      </c>
      <c r="C206" s="53">
        <v>0</v>
      </c>
      <c r="D206" s="53">
        <v>0</v>
      </c>
      <c r="E206" s="53">
        <v>0</v>
      </c>
      <c r="F206" s="83">
        <f>C206+D206+E206</f>
        <v>0</v>
      </c>
      <c r="G206" s="92">
        <v>45809</v>
      </c>
      <c r="H206" s="58">
        <v>5</v>
      </c>
      <c r="I206" s="15" t="s">
        <v>229</v>
      </c>
      <c r="J206" s="59" t="s">
        <v>297</v>
      </c>
      <c r="K206" s="55" t="s">
        <v>288</v>
      </c>
      <c r="L206" s="56"/>
    </row>
    <row r="207" spans="1:12" s="47" customFormat="1" ht="45" x14ac:dyDescent="0.3">
      <c r="A207" s="14" t="s">
        <v>426</v>
      </c>
      <c r="B207" s="51" t="s">
        <v>432</v>
      </c>
      <c r="C207" s="53">
        <v>0</v>
      </c>
      <c r="D207" s="53">
        <v>150000</v>
      </c>
      <c r="E207" s="53">
        <v>0</v>
      </c>
      <c r="F207" s="83">
        <f t="shared" ref="F207:F210" si="39">C207+D207+E207</f>
        <v>150000</v>
      </c>
      <c r="G207" s="119" t="s">
        <v>623</v>
      </c>
      <c r="H207" s="58">
        <v>10</v>
      </c>
      <c r="I207" s="15" t="s">
        <v>125</v>
      </c>
      <c r="J207" s="55" t="s">
        <v>246</v>
      </c>
      <c r="K207" s="55" t="s">
        <v>288</v>
      </c>
      <c r="L207" s="56"/>
    </row>
    <row r="208" spans="1:12" s="47" customFormat="1" ht="45" x14ac:dyDescent="0.3">
      <c r="A208" s="14" t="s">
        <v>427</v>
      </c>
      <c r="B208" s="55" t="s">
        <v>431</v>
      </c>
      <c r="C208" s="83">
        <v>30000</v>
      </c>
      <c r="D208" s="83">
        <v>500000</v>
      </c>
      <c r="E208" s="53">
        <v>0</v>
      </c>
      <c r="F208" s="83">
        <f t="shared" si="39"/>
        <v>530000</v>
      </c>
      <c r="G208" s="119" t="s">
        <v>564</v>
      </c>
      <c r="H208" s="58">
        <v>5</v>
      </c>
      <c r="I208" s="15" t="s">
        <v>242</v>
      </c>
      <c r="J208" s="55" t="s">
        <v>297</v>
      </c>
      <c r="K208" s="55" t="s">
        <v>433</v>
      </c>
      <c r="L208" s="56"/>
    </row>
    <row r="209" spans="1:12" s="47" customFormat="1" ht="45" x14ac:dyDescent="0.3">
      <c r="A209" s="14" t="s">
        <v>428</v>
      </c>
      <c r="B209" s="55" t="s">
        <v>173</v>
      </c>
      <c r="C209" s="53">
        <v>0</v>
      </c>
      <c r="D209" s="83">
        <v>100000</v>
      </c>
      <c r="E209" s="53">
        <v>0</v>
      </c>
      <c r="F209" s="83">
        <f t="shared" si="39"/>
        <v>100000</v>
      </c>
      <c r="G209" s="119" t="s">
        <v>564</v>
      </c>
      <c r="H209" s="58">
        <v>20</v>
      </c>
      <c r="I209" s="15" t="s">
        <v>134</v>
      </c>
      <c r="J209" s="55" t="s">
        <v>297</v>
      </c>
      <c r="K209" s="55" t="s">
        <v>231</v>
      </c>
      <c r="L209" s="56"/>
    </row>
    <row r="210" spans="1:12" s="47" customFormat="1" x14ac:dyDescent="0.3">
      <c r="A210" s="14" t="s">
        <v>429</v>
      </c>
      <c r="B210" s="55" t="s">
        <v>159</v>
      </c>
      <c r="C210" s="83">
        <v>0</v>
      </c>
      <c r="D210" s="83">
        <v>0</v>
      </c>
      <c r="E210" s="53">
        <v>0</v>
      </c>
      <c r="F210" s="83">
        <f t="shared" si="39"/>
        <v>0</v>
      </c>
      <c r="G210" s="92">
        <v>45992</v>
      </c>
      <c r="H210" s="58">
        <v>5</v>
      </c>
      <c r="I210" s="15" t="s">
        <v>229</v>
      </c>
      <c r="J210" s="55" t="s">
        <v>337</v>
      </c>
      <c r="K210" s="55" t="s">
        <v>119</v>
      </c>
      <c r="L210" s="55"/>
    </row>
    <row r="211" spans="1:12" s="47" customFormat="1" ht="25.5" x14ac:dyDescent="0.3">
      <c r="A211" s="14" t="s">
        <v>434</v>
      </c>
      <c r="B211" s="48" t="s">
        <v>440</v>
      </c>
      <c r="C211" s="63">
        <f>C212+C213+C214+C215+C216</f>
        <v>40000</v>
      </c>
      <c r="D211" s="63">
        <f>D213+D212+D214+D215+D216</f>
        <v>60000</v>
      </c>
      <c r="E211" s="17">
        <v>0</v>
      </c>
      <c r="F211" s="63">
        <f>F212+F213+F214+F215+F216</f>
        <v>100000</v>
      </c>
      <c r="G211" s="110">
        <v>45689</v>
      </c>
      <c r="H211" s="50"/>
      <c r="I211" s="14" t="s">
        <v>154</v>
      </c>
      <c r="J211" s="57" t="s">
        <v>288</v>
      </c>
      <c r="K211" s="48" t="s">
        <v>119</v>
      </c>
      <c r="L211" s="82"/>
    </row>
    <row r="212" spans="1:12" s="47" customFormat="1" x14ac:dyDescent="0.3">
      <c r="A212" s="14" t="s">
        <v>435</v>
      </c>
      <c r="B212" s="51" t="s">
        <v>172</v>
      </c>
      <c r="C212" s="53">
        <v>0</v>
      </c>
      <c r="D212" s="53">
        <v>0</v>
      </c>
      <c r="E212" s="53">
        <v>0</v>
      </c>
      <c r="F212" s="83">
        <f>C212+D212+E212</f>
        <v>0</v>
      </c>
      <c r="G212" s="97">
        <v>45689</v>
      </c>
      <c r="H212" s="58">
        <v>5</v>
      </c>
      <c r="I212" s="15" t="s">
        <v>229</v>
      </c>
      <c r="J212" s="59" t="s">
        <v>297</v>
      </c>
      <c r="K212" s="55" t="s">
        <v>288</v>
      </c>
      <c r="L212" s="56"/>
    </row>
    <row r="213" spans="1:12" s="47" customFormat="1" x14ac:dyDescent="0.3">
      <c r="A213" s="14" t="s">
        <v>436</v>
      </c>
      <c r="B213" s="51" t="s">
        <v>174</v>
      </c>
      <c r="C213" s="53">
        <v>20000</v>
      </c>
      <c r="D213" s="53">
        <v>50000</v>
      </c>
      <c r="E213" s="53">
        <v>0</v>
      </c>
      <c r="F213" s="83">
        <f t="shared" ref="F213:F216" si="40">C213+D213+E213</f>
        <v>70000</v>
      </c>
      <c r="G213" s="97">
        <v>45689</v>
      </c>
      <c r="H213" s="58">
        <v>10</v>
      </c>
      <c r="I213" s="15" t="s">
        <v>230</v>
      </c>
      <c r="J213" s="55" t="s">
        <v>297</v>
      </c>
      <c r="K213" s="55" t="s">
        <v>231</v>
      </c>
      <c r="L213" s="56"/>
    </row>
    <row r="214" spans="1:12" s="47" customFormat="1" x14ac:dyDescent="0.3">
      <c r="A214" s="14" t="s">
        <v>437</v>
      </c>
      <c r="B214" s="55" t="s">
        <v>175</v>
      </c>
      <c r="C214" s="83">
        <v>20000</v>
      </c>
      <c r="D214" s="83">
        <v>0</v>
      </c>
      <c r="E214" s="53">
        <v>0</v>
      </c>
      <c r="F214" s="83">
        <f t="shared" si="40"/>
        <v>20000</v>
      </c>
      <c r="G214" s="97">
        <v>45689</v>
      </c>
      <c r="H214" s="58">
        <v>5</v>
      </c>
      <c r="I214" s="15" t="s">
        <v>134</v>
      </c>
      <c r="J214" s="55" t="s">
        <v>417</v>
      </c>
      <c r="K214" s="55" t="s">
        <v>441</v>
      </c>
      <c r="L214" s="56"/>
    </row>
    <row r="215" spans="1:12" s="47" customFormat="1" x14ac:dyDescent="0.3">
      <c r="A215" s="14" t="s">
        <v>438</v>
      </c>
      <c r="B215" s="55" t="s">
        <v>173</v>
      </c>
      <c r="C215" s="53">
        <v>0</v>
      </c>
      <c r="D215" s="83">
        <v>10000</v>
      </c>
      <c r="E215" s="53">
        <v>0</v>
      </c>
      <c r="F215" s="83">
        <f t="shared" si="40"/>
        <v>10000</v>
      </c>
      <c r="G215" s="97">
        <v>45689</v>
      </c>
      <c r="H215" s="58">
        <v>20</v>
      </c>
      <c r="I215" s="15" t="s">
        <v>134</v>
      </c>
      <c r="J215" s="55" t="s">
        <v>297</v>
      </c>
      <c r="K215" s="55" t="s">
        <v>231</v>
      </c>
      <c r="L215" s="56"/>
    </row>
    <row r="216" spans="1:12" s="47" customFormat="1" x14ac:dyDescent="0.3">
      <c r="A216" s="14" t="s">
        <v>439</v>
      </c>
      <c r="B216" s="55" t="s">
        <v>159</v>
      </c>
      <c r="C216" s="83">
        <v>0</v>
      </c>
      <c r="D216" s="83">
        <v>0</v>
      </c>
      <c r="E216" s="53">
        <v>0</v>
      </c>
      <c r="F216" s="83">
        <f t="shared" si="40"/>
        <v>0</v>
      </c>
      <c r="G216" s="97">
        <v>45689</v>
      </c>
      <c r="H216" s="58"/>
      <c r="I216" s="15" t="s">
        <v>229</v>
      </c>
      <c r="J216" s="55" t="s">
        <v>337</v>
      </c>
      <c r="K216" s="55" t="s">
        <v>119</v>
      </c>
      <c r="L216" s="55"/>
    </row>
    <row r="217" spans="1:12" s="47" customFormat="1" ht="89.25" x14ac:dyDescent="0.3">
      <c r="A217" s="14" t="s">
        <v>442</v>
      </c>
      <c r="B217" s="48" t="s">
        <v>443</v>
      </c>
      <c r="C217" s="63">
        <f>C218+C219+C220+C221+C222</f>
        <v>100000</v>
      </c>
      <c r="D217" s="63">
        <f>D218+D219+D220+D221+D222</f>
        <v>8550000</v>
      </c>
      <c r="E217" s="17">
        <v>0</v>
      </c>
      <c r="F217" s="63">
        <f>F218+F219+F220+F221+F222</f>
        <v>8650000</v>
      </c>
      <c r="G217" s="48" t="s">
        <v>624</v>
      </c>
      <c r="H217" s="50"/>
      <c r="I217" s="14" t="s">
        <v>154</v>
      </c>
      <c r="J217" s="57" t="s">
        <v>288</v>
      </c>
      <c r="K217" s="48" t="s">
        <v>444</v>
      </c>
      <c r="L217" s="82"/>
    </row>
    <row r="218" spans="1:12" s="47" customFormat="1" x14ac:dyDescent="0.3">
      <c r="A218" s="14" t="s">
        <v>445</v>
      </c>
      <c r="B218" s="51" t="s">
        <v>172</v>
      </c>
      <c r="C218" s="53">
        <v>0</v>
      </c>
      <c r="D218" s="53">
        <v>0</v>
      </c>
      <c r="E218" s="53">
        <v>0</v>
      </c>
      <c r="F218" s="83">
        <f>C218+D218+E218</f>
        <v>0</v>
      </c>
      <c r="G218" s="92">
        <v>45748</v>
      </c>
      <c r="H218" s="58">
        <v>5</v>
      </c>
      <c r="I218" s="15" t="s">
        <v>229</v>
      </c>
      <c r="J218" s="59" t="s">
        <v>297</v>
      </c>
      <c r="K218" s="55" t="s">
        <v>288</v>
      </c>
      <c r="L218" s="56"/>
    </row>
    <row r="219" spans="1:12" s="47" customFormat="1" x14ac:dyDescent="0.3">
      <c r="A219" s="14" t="s">
        <v>446</v>
      </c>
      <c r="B219" s="51" t="s">
        <v>174</v>
      </c>
      <c r="C219" s="53">
        <v>0</v>
      </c>
      <c r="D219" s="53">
        <v>0</v>
      </c>
      <c r="E219" s="53">
        <v>0</v>
      </c>
      <c r="F219" s="83">
        <f t="shared" ref="F219:F222" si="41">C219+D219+E219</f>
        <v>0</v>
      </c>
      <c r="G219" s="92">
        <v>45748</v>
      </c>
      <c r="H219" s="58">
        <v>10</v>
      </c>
      <c r="I219" s="15" t="s">
        <v>230</v>
      </c>
      <c r="J219" s="55" t="s">
        <v>297</v>
      </c>
      <c r="K219" s="55" t="s">
        <v>231</v>
      </c>
      <c r="L219" s="56"/>
    </row>
    <row r="220" spans="1:12" s="47" customFormat="1" x14ac:dyDescent="0.3">
      <c r="A220" s="14" t="s">
        <v>447</v>
      </c>
      <c r="B220" s="55" t="s">
        <v>175</v>
      </c>
      <c r="C220" s="83">
        <v>100000</v>
      </c>
      <c r="D220" s="83">
        <v>6150000</v>
      </c>
      <c r="E220" s="53">
        <v>0</v>
      </c>
      <c r="F220" s="83">
        <f t="shared" si="41"/>
        <v>6250000</v>
      </c>
      <c r="G220" s="92">
        <v>45778</v>
      </c>
      <c r="H220" s="58">
        <v>5</v>
      </c>
      <c r="I220" s="15" t="s">
        <v>134</v>
      </c>
      <c r="J220" s="55" t="s">
        <v>417</v>
      </c>
      <c r="K220" s="55" t="s">
        <v>441</v>
      </c>
      <c r="L220" s="56"/>
    </row>
    <row r="221" spans="1:12" s="47" customFormat="1" x14ac:dyDescent="0.3">
      <c r="A221" s="14" t="s">
        <v>448</v>
      </c>
      <c r="B221" s="55" t="s">
        <v>173</v>
      </c>
      <c r="C221" s="53">
        <v>0</v>
      </c>
      <c r="D221" s="83">
        <v>2400000</v>
      </c>
      <c r="E221" s="53">
        <v>0</v>
      </c>
      <c r="F221" s="83">
        <f t="shared" si="41"/>
        <v>2400000</v>
      </c>
      <c r="G221" s="92">
        <v>45778</v>
      </c>
      <c r="H221" s="58">
        <v>20</v>
      </c>
      <c r="I221" s="15" t="s">
        <v>134</v>
      </c>
      <c r="J221" s="55" t="s">
        <v>297</v>
      </c>
      <c r="K221" s="55" t="s">
        <v>231</v>
      </c>
      <c r="L221" s="56"/>
    </row>
    <row r="222" spans="1:12" s="47" customFormat="1" x14ac:dyDescent="0.3">
      <c r="A222" s="14" t="s">
        <v>449</v>
      </c>
      <c r="B222" s="55" t="s">
        <v>159</v>
      </c>
      <c r="C222" s="83">
        <v>0</v>
      </c>
      <c r="D222" s="83">
        <v>0</v>
      </c>
      <c r="E222" s="53">
        <v>0</v>
      </c>
      <c r="F222" s="83">
        <f t="shared" si="41"/>
        <v>0</v>
      </c>
      <c r="G222" s="92">
        <v>45778</v>
      </c>
      <c r="H222" s="58"/>
      <c r="I222" s="15" t="s">
        <v>229</v>
      </c>
      <c r="J222" s="55" t="s">
        <v>337</v>
      </c>
      <c r="K222" s="55" t="s">
        <v>119</v>
      </c>
      <c r="L222" s="55"/>
    </row>
    <row r="223" spans="1:12" s="47" customFormat="1" ht="76.5" x14ac:dyDescent="0.3">
      <c r="A223" s="14" t="s">
        <v>451</v>
      </c>
      <c r="B223" s="48" t="s">
        <v>457</v>
      </c>
      <c r="C223" s="63">
        <f>C224+C225+C226+C228+C227</f>
        <v>50000</v>
      </c>
      <c r="D223" s="63">
        <f>D224+D225+D226+D227+D228</f>
        <v>400000</v>
      </c>
      <c r="E223" s="17">
        <v>0</v>
      </c>
      <c r="F223" s="63">
        <f>F224+F225+F226+F227+F228</f>
        <v>450000</v>
      </c>
      <c r="G223" s="18" t="s">
        <v>625</v>
      </c>
      <c r="H223" s="50"/>
      <c r="I223" s="14" t="s">
        <v>154</v>
      </c>
      <c r="J223" s="57" t="s">
        <v>288</v>
      </c>
      <c r="K223" s="48" t="s">
        <v>119</v>
      </c>
      <c r="L223" s="82"/>
    </row>
    <row r="224" spans="1:12" s="47" customFormat="1" x14ac:dyDescent="0.3">
      <c r="A224" s="14" t="s">
        <v>452</v>
      </c>
      <c r="B224" s="51" t="s">
        <v>172</v>
      </c>
      <c r="C224" s="53">
        <v>0</v>
      </c>
      <c r="D224" s="53">
        <v>0</v>
      </c>
      <c r="E224" s="53">
        <v>0</v>
      </c>
      <c r="F224" s="83">
        <f>C224+D224+E224</f>
        <v>0</v>
      </c>
      <c r="G224" s="92">
        <v>45778</v>
      </c>
      <c r="H224" s="58">
        <v>5</v>
      </c>
      <c r="I224" s="15" t="s">
        <v>229</v>
      </c>
      <c r="J224" s="59" t="s">
        <v>297</v>
      </c>
      <c r="K224" s="55" t="s">
        <v>288</v>
      </c>
      <c r="L224" s="56"/>
    </row>
    <row r="225" spans="1:19" s="47" customFormat="1" x14ac:dyDescent="0.3">
      <c r="A225" s="14" t="s">
        <v>453</v>
      </c>
      <c r="B225" s="51" t="s">
        <v>85</v>
      </c>
      <c r="C225" s="53">
        <v>0</v>
      </c>
      <c r="D225" s="53">
        <v>0</v>
      </c>
      <c r="E225" s="53">
        <v>0</v>
      </c>
      <c r="F225" s="83">
        <f t="shared" ref="F225:F228" si="42">C225+D225+E225</f>
        <v>0</v>
      </c>
      <c r="G225" s="112">
        <v>45809</v>
      </c>
      <c r="H225" s="58">
        <v>10</v>
      </c>
      <c r="I225" s="15" t="s">
        <v>230</v>
      </c>
      <c r="J225" s="55" t="s">
        <v>297</v>
      </c>
      <c r="K225" s="55" t="s">
        <v>231</v>
      </c>
      <c r="L225" s="56"/>
    </row>
    <row r="226" spans="1:19" s="47" customFormat="1" x14ac:dyDescent="0.3">
      <c r="A226" s="14" t="s">
        <v>454</v>
      </c>
      <c r="B226" s="55" t="s">
        <v>626</v>
      </c>
      <c r="C226" s="83">
        <v>50000</v>
      </c>
      <c r="D226" s="83">
        <v>50000</v>
      </c>
      <c r="E226" s="53">
        <v>0</v>
      </c>
      <c r="F226" s="83">
        <f t="shared" si="42"/>
        <v>100000</v>
      </c>
      <c r="G226" s="112">
        <v>45828</v>
      </c>
      <c r="H226" s="58">
        <v>5</v>
      </c>
      <c r="I226" s="15" t="s">
        <v>134</v>
      </c>
      <c r="J226" s="55" t="s">
        <v>417</v>
      </c>
      <c r="K226" s="55" t="s">
        <v>458</v>
      </c>
      <c r="L226" s="56"/>
    </row>
    <row r="227" spans="1:19" s="47" customFormat="1" x14ac:dyDescent="0.3">
      <c r="A227" s="14" t="s">
        <v>455</v>
      </c>
      <c r="B227" s="55" t="s">
        <v>627</v>
      </c>
      <c r="C227" s="53">
        <v>0</v>
      </c>
      <c r="D227" s="83">
        <v>350000</v>
      </c>
      <c r="E227" s="53">
        <v>0</v>
      </c>
      <c r="F227" s="83">
        <f t="shared" si="42"/>
        <v>350000</v>
      </c>
      <c r="G227" s="112">
        <v>45889</v>
      </c>
      <c r="H227" s="58">
        <v>20</v>
      </c>
      <c r="I227" s="15" t="s">
        <v>134</v>
      </c>
      <c r="J227" s="55" t="s">
        <v>297</v>
      </c>
      <c r="K227" s="55" t="s">
        <v>231</v>
      </c>
      <c r="L227" s="56"/>
    </row>
    <row r="228" spans="1:19" s="47" customFormat="1" x14ac:dyDescent="0.3">
      <c r="A228" s="14" t="s">
        <v>456</v>
      </c>
      <c r="B228" s="55" t="s">
        <v>159</v>
      </c>
      <c r="C228" s="83">
        <v>0</v>
      </c>
      <c r="D228" s="83">
        <v>0</v>
      </c>
      <c r="E228" s="53">
        <v>0</v>
      </c>
      <c r="F228" s="83">
        <f t="shared" si="42"/>
        <v>0</v>
      </c>
      <c r="G228" s="112">
        <v>45899</v>
      </c>
      <c r="H228" s="58"/>
      <c r="I228" s="15" t="s">
        <v>229</v>
      </c>
      <c r="J228" s="55" t="s">
        <v>337</v>
      </c>
      <c r="K228" s="55" t="s">
        <v>119</v>
      </c>
      <c r="L228" s="55"/>
    </row>
    <row r="229" spans="1:19" s="109" customFormat="1" ht="27.75" customHeight="1" x14ac:dyDescent="0.25">
      <c r="A229" s="115"/>
      <c r="B229" s="100" t="s">
        <v>628</v>
      </c>
      <c r="C229" s="101">
        <f>C223+C217+C211+C205+C199+C193</f>
        <v>420000</v>
      </c>
      <c r="D229" s="101">
        <f>D223+D217+D211+D205+D199+D193</f>
        <v>10540000</v>
      </c>
      <c r="E229" s="102"/>
      <c r="F229" s="103">
        <f>F223+F217+F211+F205+F199+F193</f>
        <v>10960000</v>
      </c>
      <c r="G229" s="116"/>
      <c r="H229" s="105"/>
      <c r="I229" s="106"/>
      <c r="J229" s="107"/>
      <c r="K229" s="108"/>
      <c r="L229" s="108"/>
    </row>
    <row r="230" spans="1:19" s="91" customFormat="1" ht="33" customHeight="1" x14ac:dyDescent="0.2">
      <c r="A230" s="7">
        <v>4</v>
      </c>
      <c r="B230" s="8" t="s">
        <v>459</v>
      </c>
      <c r="C230" s="20"/>
      <c r="D230" s="20"/>
      <c r="E230" s="20"/>
      <c r="F230" s="21"/>
      <c r="G230" s="22"/>
      <c r="H230" s="23"/>
      <c r="I230" s="23"/>
      <c r="J230" s="21"/>
      <c r="K230" s="23"/>
      <c r="L230" s="23"/>
      <c r="M230" s="90"/>
      <c r="N230" s="90"/>
      <c r="O230" s="90"/>
      <c r="P230" s="90"/>
      <c r="Q230" s="90"/>
      <c r="R230" s="90"/>
      <c r="S230" s="90"/>
    </row>
    <row r="231" spans="1:19" s="31" customFormat="1" ht="51" customHeight="1" x14ac:dyDescent="0.3">
      <c r="A231" s="9"/>
      <c r="B231" s="10" t="s">
        <v>462</v>
      </c>
      <c r="C231" s="26"/>
      <c r="D231" s="26"/>
      <c r="E231" s="26"/>
      <c r="F231" s="27"/>
      <c r="G231" s="28"/>
      <c r="H231" s="29"/>
      <c r="I231" s="29"/>
      <c r="J231" s="30"/>
      <c r="K231" s="29"/>
      <c r="L231" s="29"/>
      <c r="M231" s="78"/>
      <c r="N231" s="78"/>
      <c r="O231" s="78"/>
      <c r="P231" s="78"/>
      <c r="Q231" s="78"/>
      <c r="R231" s="78"/>
      <c r="S231" s="78"/>
    </row>
    <row r="232" spans="1:19" s="37" customFormat="1" ht="30" x14ac:dyDescent="0.3">
      <c r="A232" s="11"/>
      <c r="B232" s="32" t="s">
        <v>460</v>
      </c>
      <c r="C232" s="33"/>
      <c r="D232" s="33"/>
      <c r="E232" s="34"/>
      <c r="F232" s="33"/>
      <c r="G232" s="33"/>
      <c r="H232" s="33"/>
      <c r="I232" s="35"/>
      <c r="J232" s="36"/>
      <c r="K232" s="33"/>
      <c r="L232" s="33"/>
      <c r="M232" s="79"/>
      <c r="N232" s="79"/>
      <c r="O232" s="79"/>
      <c r="P232" s="79"/>
      <c r="Q232" s="79"/>
      <c r="R232" s="79"/>
      <c r="S232" s="79"/>
    </row>
    <row r="233" spans="1:19" s="42" customFormat="1" ht="44.25" customHeight="1" x14ac:dyDescent="0.3">
      <c r="A233" s="12" t="s">
        <v>10</v>
      </c>
      <c r="B233" s="38" t="s">
        <v>461</v>
      </c>
      <c r="C233" s="39"/>
      <c r="D233" s="39"/>
      <c r="E233" s="40"/>
      <c r="F233" s="39"/>
      <c r="G233" s="39"/>
      <c r="H233" s="39"/>
      <c r="I233" s="41"/>
      <c r="J233" s="39"/>
      <c r="K233" s="39"/>
      <c r="L233" s="39"/>
      <c r="M233" s="79"/>
      <c r="N233" s="79"/>
      <c r="O233" s="79"/>
      <c r="P233" s="79"/>
      <c r="Q233" s="79"/>
      <c r="R233" s="79"/>
      <c r="S233" s="79"/>
    </row>
    <row r="234" spans="1:19" s="47" customFormat="1" ht="76.5" x14ac:dyDescent="0.3">
      <c r="A234" s="17" t="s">
        <v>216</v>
      </c>
      <c r="B234" s="48" t="s">
        <v>657</v>
      </c>
      <c r="C234" s="88">
        <f>C235+C236+C237+C238+C239+C240</f>
        <v>0</v>
      </c>
      <c r="D234" s="88">
        <f>D235+D236+D237+D238+D239+D240</f>
        <v>3000000</v>
      </c>
      <c r="E234" s="75">
        <v>0</v>
      </c>
      <c r="F234" s="88">
        <f>F235+F236+F237+F238+F239+F240</f>
        <v>3000000</v>
      </c>
      <c r="G234" s="14" t="s">
        <v>629</v>
      </c>
      <c r="H234" s="73"/>
      <c r="I234" s="14" t="s">
        <v>120</v>
      </c>
      <c r="J234" s="57" t="s">
        <v>119</v>
      </c>
      <c r="K234" s="57" t="s">
        <v>464</v>
      </c>
      <c r="L234" s="57" t="s">
        <v>463</v>
      </c>
    </row>
    <row r="235" spans="1:19" s="47" customFormat="1" x14ac:dyDescent="0.3">
      <c r="A235" s="15" t="s">
        <v>217</v>
      </c>
      <c r="B235" s="51" t="s">
        <v>64</v>
      </c>
      <c r="C235" s="53">
        <v>0</v>
      </c>
      <c r="D235" s="53">
        <v>0</v>
      </c>
      <c r="E235" s="53">
        <v>0</v>
      </c>
      <c r="F235" s="53">
        <f>C235+D235+E235</f>
        <v>0</v>
      </c>
      <c r="G235" s="52">
        <v>45778</v>
      </c>
      <c r="H235" s="58">
        <v>5</v>
      </c>
      <c r="I235" s="15" t="s">
        <v>229</v>
      </c>
      <c r="J235" s="59" t="s">
        <v>297</v>
      </c>
      <c r="K235" s="55" t="s">
        <v>288</v>
      </c>
      <c r="L235" s="56"/>
    </row>
    <row r="236" spans="1:19" s="47" customFormat="1" ht="30" x14ac:dyDescent="0.3">
      <c r="A236" s="15" t="s">
        <v>219</v>
      </c>
      <c r="B236" s="51" t="s">
        <v>177</v>
      </c>
      <c r="C236" s="53">
        <v>0</v>
      </c>
      <c r="D236" s="53">
        <v>0</v>
      </c>
      <c r="E236" s="53">
        <v>0</v>
      </c>
      <c r="F236" s="53">
        <f t="shared" ref="F236:F240" si="43">C236+D236+E236</f>
        <v>0</v>
      </c>
      <c r="G236" s="112">
        <v>45782</v>
      </c>
      <c r="H236" s="58">
        <v>5</v>
      </c>
      <c r="I236" s="15" t="s">
        <v>125</v>
      </c>
      <c r="J236" s="55" t="s">
        <v>246</v>
      </c>
      <c r="K236" s="55" t="s">
        <v>231</v>
      </c>
      <c r="L236" s="56" t="s">
        <v>630</v>
      </c>
    </row>
    <row r="237" spans="1:19" s="47" customFormat="1" ht="45" x14ac:dyDescent="0.3">
      <c r="A237" s="15" t="s">
        <v>220</v>
      </c>
      <c r="B237" s="59" t="s">
        <v>178</v>
      </c>
      <c r="C237" s="83">
        <v>0</v>
      </c>
      <c r="D237" s="83">
        <v>0</v>
      </c>
      <c r="E237" s="53">
        <v>0</v>
      </c>
      <c r="F237" s="53">
        <f t="shared" si="43"/>
        <v>0</v>
      </c>
      <c r="G237" s="112">
        <v>45787</v>
      </c>
      <c r="H237" s="58">
        <v>10</v>
      </c>
      <c r="I237" s="15" t="s">
        <v>466</v>
      </c>
      <c r="J237" s="55" t="s">
        <v>399</v>
      </c>
      <c r="K237" s="55" t="s">
        <v>458</v>
      </c>
      <c r="L237" s="56"/>
    </row>
    <row r="238" spans="1:19" s="47" customFormat="1" ht="45" x14ac:dyDescent="0.3">
      <c r="A238" s="15" t="s">
        <v>221</v>
      </c>
      <c r="B238" s="55" t="s">
        <v>176</v>
      </c>
      <c r="C238" s="83">
        <v>0</v>
      </c>
      <c r="D238" s="83">
        <v>2700000</v>
      </c>
      <c r="E238" s="53">
        <v>0</v>
      </c>
      <c r="F238" s="53">
        <f t="shared" si="43"/>
        <v>2700000</v>
      </c>
      <c r="G238" s="15" t="s">
        <v>629</v>
      </c>
      <c r="H238" s="58">
        <v>30</v>
      </c>
      <c r="I238" s="15" t="s">
        <v>470</v>
      </c>
      <c r="J238" s="55" t="s">
        <v>408</v>
      </c>
      <c r="K238" s="55" t="s">
        <v>231</v>
      </c>
      <c r="L238" s="56"/>
    </row>
    <row r="239" spans="1:19" s="47" customFormat="1" ht="45" x14ac:dyDescent="0.3">
      <c r="A239" s="15" t="s">
        <v>472</v>
      </c>
      <c r="B239" s="55" t="s">
        <v>179</v>
      </c>
      <c r="C239" s="83">
        <v>0</v>
      </c>
      <c r="D239" s="83">
        <v>300000</v>
      </c>
      <c r="E239" s="53">
        <v>0</v>
      </c>
      <c r="F239" s="83">
        <f>C239+D239+E239</f>
        <v>300000</v>
      </c>
      <c r="G239" s="15" t="s">
        <v>629</v>
      </c>
      <c r="H239" s="58"/>
      <c r="I239" s="15" t="s">
        <v>134</v>
      </c>
      <c r="J239" s="55" t="s">
        <v>337</v>
      </c>
      <c r="K239" s="55" t="s">
        <v>119</v>
      </c>
      <c r="L239" s="56"/>
    </row>
    <row r="240" spans="1:19" s="47" customFormat="1" ht="30" x14ac:dyDescent="0.3">
      <c r="A240" s="15" t="s">
        <v>473</v>
      </c>
      <c r="B240" s="55" t="s">
        <v>182</v>
      </c>
      <c r="C240" s="53">
        <v>0</v>
      </c>
      <c r="D240" s="53">
        <v>0</v>
      </c>
      <c r="E240" s="53">
        <v>0</v>
      </c>
      <c r="F240" s="53">
        <f t="shared" si="43"/>
        <v>0</v>
      </c>
      <c r="G240" s="112">
        <v>45920</v>
      </c>
      <c r="H240" s="58">
        <v>40</v>
      </c>
      <c r="I240" s="15" t="s">
        <v>470</v>
      </c>
      <c r="J240" s="55" t="s">
        <v>229</v>
      </c>
      <c r="K240" s="55" t="s">
        <v>246</v>
      </c>
      <c r="L240" s="56"/>
    </row>
    <row r="241" spans="1:12" s="47" customFormat="1" ht="51" x14ac:dyDescent="0.3">
      <c r="A241" s="18" t="s">
        <v>474</v>
      </c>
      <c r="B241" s="48" t="s">
        <v>663</v>
      </c>
      <c r="C241" s="63">
        <f>C242+C243+C244+C245+C246+C247</f>
        <v>0</v>
      </c>
      <c r="D241" s="63">
        <f>D242+D244+D243+D245+D246+D247</f>
        <v>3000000</v>
      </c>
      <c r="E241" s="17">
        <v>0</v>
      </c>
      <c r="F241" s="63">
        <f>F242+F243+F244+F245+F246+F247</f>
        <v>3000000</v>
      </c>
      <c r="G241" s="14" t="s">
        <v>631</v>
      </c>
      <c r="H241" s="73"/>
      <c r="I241" s="14" t="s">
        <v>120</v>
      </c>
      <c r="J241" s="57" t="s">
        <v>471</v>
      </c>
      <c r="K241" s="57" t="s">
        <v>464</v>
      </c>
      <c r="L241" s="49" t="s">
        <v>659</v>
      </c>
    </row>
    <row r="242" spans="1:12" s="47" customFormat="1" ht="20.25" customHeight="1" x14ac:dyDescent="0.3">
      <c r="A242" s="15" t="s">
        <v>475</v>
      </c>
      <c r="B242" s="51" t="s">
        <v>64</v>
      </c>
      <c r="C242" s="53">
        <v>0</v>
      </c>
      <c r="D242" s="53">
        <v>0</v>
      </c>
      <c r="E242" s="53">
        <v>0</v>
      </c>
      <c r="F242" s="83">
        <f>C242+D242+E242</f>
        <v>0</v>
      </c>
      <c r="G242" s="52">
        <v>45748</v>
      </c>
      <c r="H242" s="58">
        <v>5</v>
      </c>
      <c r="I242" s="15" t="s">
        <v>229</v>
      </c>
      <c r="J242" s="59" t="s">
        <v>297</v>
      </c>
      <c r="K242" s="55" t="s">
        <v>288</v>
      </c>
      <c r="L242" s="56"/>
    </row>
    <row r="243" spans="1:12" s="47" customFormat="1" ht="21.75" customHeight="1" x14ac:dyDescent="0.3">
      <c r="A243" s="15" t="s">
        <v>476</v>
      </c>
      <c r="B243" s="51" t="s">
        <v>183</v>
      </c>
      <c r="C243" s="53">
        <v>0</v>
      </c>
      <c r="D243" s="53">
        <v>0</v>
      </c>
      <c r="E243" s="53">
        <v>0</v>
      </c>
      <c r="F243" s="83">
        <f t="shared" ref="F243:F247" si="44">C243+D243+E243</f>
        <v>0</v>
      </c>
      <c r="G243" s="112">
        <v>45752</v>
      </c>
      <c r="H243" s="58">
        <v>5</v>
      </c>
      <c r="I243" s="15" t="s">
        <v>125</v>
      </c>
      <c r="J243" s="55" t="s">
        <v>246</v>
      </c>
      <c r="K243" s="55" t="s">
        <v>231</v>
      </c>
      <c r="L243" s="56"/>
    </row>
    <row r="244" spans="1:12" s="47" customFormat="1" ht="45" x14ac:dyDescent="0.3">
      <c r="A244" s="15" t="s">
        <v>477</v>
      </c>
      <c r="B244" s="59" t="s">
        <v>65</v>
      </c>
      <c r="C244" s="83">
        <v>0</v>
      </c>
      <c r="D244" s="83">
        <v>0</v>
      </c>
      <c r="E244" s="53">
        <v>0</v>
      </c>
      <c r="F244" s="83">
        <f t="shared" si="44"/>
        <v>0</v>
      </c>
      <c r="G244" s="15" t="s">
        <v>632</v>
      </c>
      <c r="H244" s="58">
        <v>10</v>
      </c>
      <c r="I244" s="15" t="s">
        <v>466</v>
      </c>
      <c r="J244" s="55" t="s">
        <v>399</v>
      </c>
      <c r="K244" s="55" t="s">
        <v>458</v>
      </c>
      <c r="L244" s="56"/>
    </row>
    <row r="245" spans="1:12" s="47" customFormat="1" ht="60" x14ac:dyDescent="0.3">
      <c r="A245" s="15" t="s">
        <v>478</v>
      </c>
      <c r="B245" s="55" t="s">
        <v>184</v>
      </c>
      <c r="C245" s="83">
        <v>0</v>
      </c>
      <c r="D245" s="83">
        <v>2400000</v>
      </c>
      <c r="E245" s="53">
        <v>0</v>
      </c>
      <c r="F245" s="83">
        <f t="shared" si="44"/>
        <v>2400000</v>
      </c>
      <c r="G245" s="15" t="s">
        <v>631</v>
      </c>
      <c r="H245" s="58">
        <v>30</v>
      </c>
      <c r="I245" s="15" t="s">
        <v>470</v>
      </c>
      <c r="J245" s="55" t="s">
        <v>408</v>
      </c>
      <c r="K245" s="55" t="s">
        <v>231</v>
      </c>
      <c r="L245" s="15" t="s">
        <v>633</v>
      </c>
    </row>
    <row r="246" spans="1:12" s="47" customFormat="1" ht="45" x14ac:dyDescent="0.3">
      <c r="A246" s="15" t="s">
        <v>479</v>
      </c>
      <c r="B246" s="55" t="s">
        <v>185</v>
      </c>
      <c r="C246" s="83">
        <v>0</v>
      </c>
      <c r="D246" s="83">
        <v>600000</v>
      </c>
      <c r="E246" s="53">
        <v>0</v>
      </c>
      <c r="F246" s="83">
        <f t="shared" si="44"/>
        <v>600000</v>
      </c>
      <c r="G246" s="15" t="s">
        <v>631</v>
      </c>
      <c r="H246" s="58"/>
      <c r="I246" s="15" t="s">
        <v>134</v>
      </c>
      <c r="J246" s="55" t="s">
        <v>337</v>
      </c>
      <c r="K246" s="55" t="s">
        <v>119</v>
      </c>
      <c r="L246" s="56"/>
    </row>
    <row r="247" spans="1:12" s="47" customFormat="1" ht="45" x14ac:dyDescent="0.3">
      <c r="A247" s="15" t="s">
        <v>480</v>
      </c>
      <c r="B247" s="55" t="s">
        <v>186</v>
      </c>
      <c r="C247" s="53">
        <v>0</v>
      </c>
      <c r="D247" s="53">
        <v>0</v>
      </c>
      <c r="E247" s="53">
        <v>0</v>
      </c>
      <c r="F247" s="83">
        <f t="shared" si="44"/>
        <v>0</v>
      </c>
      <c r="G247" s="15" t="s">
        <v>631</v>
      </c>
      <c r="H247" s="58">
        <v>40</v>
      </c>
      <c r="I247" s="15" t="s">
        <v>181</v>
      </c>
      <c r="J247" s="55" t="s">
        <v>229</v>
      </c>
      <c r="K247" s="55" t="s">
        <v>246</v>
      </c>
      <c r="L247" s="56"/>
    </row>
    <row r="248" spans="1:12" s="47" customFormat="1" ht="57.75" customHeight="1" x14ac:dyDescent="0.3">
      <c r="A248" s="17" t="s">
        <v>481</v>
      </c>
      <c r="B248" s="48" t="s">
        <v>482</v>
      </c>
      <c r="C248" s="88">
        <f>C249+C250+C251+C252+C253+C254</f>
        <v>0</v>
      </c>
      <c r="D248" s="88">
        <f>D249+D250+D251+D252+D253+D254</f>
        <v>3000000</v>
      </c>
      <c r="E248" s="75">
        <v>0</v>
      </c>
      <c r="F248" s="88">
        <f>F249+F250+F251+F252+F253+F254</f>
        <v>3000000</v>
      </c>
      <c r="G248" s="14" t="s">
        <v>634</v>
      </c>
      <c r="H248" s="73"/>
      <c r="I248" s="14" t="s">
        <v>120</v>
      </c>
      <c r="J248" s="57" t="s">
        <v>471</v>
      </c>
      <c r="K248" s="57" t="s">
        <v>464</v>
      </c>
      <c r="L248" s="50"/>
    </row>
    <row r="249" spans="1:12" s="47" customFormat="1" ht="22.5" customHeight="1" x14ac:dyDescent="0.3">
      <c r="A249" s="15" t="s">
        <v>483</v>
      </c>
      <c r="B249" s="51" t="s">
        <v>64</v>
      </c>
      <c r="C249" s="53">
        <v>0</v>
      </c>
      <c r="D249" s="53">
        <v>0</v>
      </c>
      <c r="E249" s="53">
        <v>0</v>
      </c>
      <c r="F249" s="83">
        <f>C249+D249+E249</f>
        <v>0</v>
      </c>
      <c r="G249" s="52">
        <v>45931</v>
      </c>
      <c r="H249" s="58">
        <v>5</v>
      </c>
      <c r="I249" s="15" t="s">
        <v>229</v>
      </c>
      <c r="J249" s="59" t="s">
        <v>297</v>
      </c>
      <c r="K249" s="55" t="s">
        <v>288</v>
      </c>
      <c r="L249" s="56"/>
    </row>
    <row r="250" spans="1:12" s="47" customFormat="1" ht="30" x14ac:dyDescent="0.3">
      <c r="A250" s="15" t="s">
        <v>484</v>
      </c>
      <c r="B250" s="51" t="s">
        <v>177</v>
      </c>
      <c r="C250" s="53">
        <v>0</v>
      </c>
      <c r="D250" s="53">
        <v>0</v>
      </c>
      <c r="E250" s="53">
        <v>0</v>
      </c>
      <c r="F250" s="83">
        <f t="shared" ref="F250:F254" si="45">C250+D250+E250</f>
        <v>0</v>
      </c>
      <c r="G250" s="112">
        <v>45935</v>
      </c>
      <c r="H250" s="58">
        <v>5</v>
      </c>
      <c r="I250" s="15" t="s">
        <v>125</v>
      </c>
      <c r="J250" s="55" t="s">
        <v>246</v>
      </c>
      <c r="K250" s="55" t="s">
        <v>231</v>
      </c>
      <c r="L250" s="56"/>
    </row>
    <row r="251" spans="1:12" s="47" customFormat="1" ht="45" x14ac:dyDescent="0.3">
      <c r="A251" s="15" t="s">
        <v>485</v>
      </c>
      <c r="B251" s="59" t="s">
        <v>178</v>
      </c>
      <c r="C251" s="83">
        <v>0</v>
      </c>
      <c r="D251" s="83">
        <v>0</v>
      </c>
      <c r="E251" s="53">
        <v>0</v>
      </c>
      <c r="F251" s="83">
        <f t="shared" si="45"/>
        <v>0</v>
      </c>
      <c r="G251" s="15" t="s">
        <v>635</v>
      </c>
      <c r="H251" s="58">
        <v>10</v>
      </c>
      <c r="I251" s="15" t="s">
        <v>466</v>
      </c>
      <c r="J251" s="55" t="s">
        <v>399</v>
      </c>
      <c r="K251" s="55" t="s">
        <v>458</v>
      </c>
      <c r="L251" s="56"/>
    </row>
    <row r="252" spans="1:12" s="47" customFormat="1" ht="60" x14ac:dyDescent="0.3">
      <c r="A252" s="15" t="s">
        <v>486</v>
      </c>
      <c r="B252" s="55" t="s">
        <v>176</v>
      </c>
      <c r="C252" s="83">
        <v>0</v>
      </c>
      <c r="D252" s="83">
        <v>2400000</v>
      </c>
      <c r="E252" s="53">
        <v>0</v>
      </c>
      <c r="F252" s="83">
        <f t="shared" si="45"/>
        <v>2400000</v>
      </c>
      <c r="G252" s="15" t="s">
        <v>636</v>
      </c>
      <c r="H252" s="58">
        <v>30</v>
      </c>
      <c r="I252" s="15" t="s">
        <v>470</v>
      </c>
      <c r="J252" s="55" t="s">
        <v>408</v>
      </c>
      <c r="K252" s="55" t="s">
        <v>231</v>
      </c>
      <c r="L252" s="15" t="s">
        <v>633</v>
      </c>
    </row>
    <row r="253" spans="1:12" s="47" customFormat="1" ht="45" x14ac:dyDescent="0.3">
      <c r="A253" s="15" t="s">
        <v>487</v>
      </c>
      <c r="B253" s="55" t="s">
        <v>179</v>
      </c>
      <c r="C253" s="83">
        <v>0</v>
      </c>
      <c r="D253" s="83">
        <v>600000</v>
      </c>
      <c r="E253" s="53">
        <v>0</v>
      </c>
      <c r="F253" s="83">
        <f>C253+D253+E253</f>
        <v>600000</v>
      </c>
      <c r="G253" s="15" t="s">
        <v>636</v>
      </c>
      <c r="H253" s="58"/>
      <c r="I253" s="15" t="s">
        <v>134</v>
      </c>
      <c r="J253" s="55" t="s">
        <v>337</v>
      </c>
      <c r="K253" s="55" t="s">
        <v>119</v>
      </c>
      <c r="L253" s="56"/>
    </row>
    <row r="254" spans="1:12" s="47" customFormat="1" ht="45" x14ac:dyDescent="0.3">
      <c r="A254" s="15" t="s">
        <v>488</v>
      </c>
      <c r="B254" s="55" t="s">
        <v>182</v>
      </c>
      <c r="C254" s="53">
        <v>0</v>
      </c>
      <c r="D254" s="53">
        <v>0</v>
      </c>
      <c r="E254" s="53">
        <v>0</v>
      </c>
      <c r="F254" s="83">
        <f t="shared" si="45"/>
        <v>0</v>
      </c>
      <c r="G254" s="15" t="s">
        <v>636</v>
      </c>
      <c r="H254" s="58">
        <v>40</v>
      </c>
      <c r="I254" s="15" t="s">
        <v>181</v>
      </c>
      <c r="J254" s="55" t="s">
        <v>229</v>
      </c>
      <c r="K254" s="55" t="s">
        <v>246</v>
      </c>
      <c r="L254" s="56"/>
    </row>
    <row r="255" spans="1:12" s="47" customFormat="1" ht="57.75" customHeight="1" x14ac:dyDescent="0.3">
      <c r="A255" s="17" t="s">
        <v>489</v>
      </c>
      <c r="B255" s="48" t="s">
        <v>490</v>
      </c>
      <c r="C255" s="88">
        <f>C256+C257+C258+C259+C260+C261</f>
        <v>0</v>
      </c>
      <c r="D255" s="88">
        <f>D256+D257+D258+D259+D260+D261</f>
        <v>3000000</v>
      </c>
      <c r="E255" s="75">
        <v>0</v>
      </c>
      <c r="F255" s="88">
        <f>F256+F257+F258+F259+F260+F261</f>
        <v>3000000</v>
      </c>
      <c r="G255" s="14" t="s">
        <v>634</v>
      </c>
      <c r="H255" s="73"/>
      <c r="I255" s="14" t="s">
        <v>120</v>
      </c>
      <c r="J255" s="57" t="s">
        <v>471</v>
      </c>
      <c r="K255" s="57" t="s">
        <v>464</v>
      </c>
      <c r="L255" s="50"/>
    </row>
    <row r="256" spans="1:12" s="47" customFormat="1" ht="22.5" customHeight="1" x14ac:dyDescent="0.3">
      <c r="A256" s="15" t="s">
        <v>491</v>
      </c>
      <c r="B256" s="51" t="s">
        <v>64</v>
      </c>
      <c r="C256" s="53">
        <v>0</v>
      </c>
      <c r="D256" s="53">
        <v>0</v>
      </c>
      <c r="E256" s="53">
        <v>0</v>
      </c>
      <c r="F256" s="83">
        <f>C256+D256+E256</f>
        <v>0</v>
      </c>
      <c r="G256" s="52">
        <v>45931</v>
      </c>
      <c r="H256" s="58">
        <v>5</v>
      </c>
      <c r="I256" s="15" t="s">
        <v>229</v>
      </c>
      <c r="J256" s="59" t="s">
        <v>297</v>
      </c>
      <c r="K256" s="55" t="s">
        <v>288</v>
      </c>
      <c r="L256" s="56"/>
    </row>
    <row r="257" spans="1:12" s="47" customFormat="1" ht="30" x14ac:dyDescent="0.3">
      <c r="A257" s="15" t="s">
        <v>492</v>
      </c>
      <c r="B257" s="51" t="s">
        <v>177</v>
      </c>
      <c r="C257" s="53">
        <v>0</v>
      </c>
      <c r="D257" s="53">
        <v>0</v>
      </c>
      <c r="E257" s="53">
        <v>0</v>
      </c>
      <c r="F257" s="83">
        <f t="shared" ref="F257:F259" si="46">C257+D257+E257</f>
        <v>0</v>
      </c>
      <c r="G257" s="112">
        <v>45935</v>
      </c>
      <c r="H257" s="58">
        <v>5</v>
      </c>
      <c r="I257" s="15" t="s">
        <v>125</v>
      </c>
      <c r="J257" s="55" t="s">
        <v>246</v>
      </c>
      <c r="K257" s="55" t="s">
        <v>231</v>
      </c>
      <c r="L257" s="56"/>
    </row>
    <row r="258" spans="1:12" s="47" customFormat="1" ht="45" x14ac:dyDescent="0.3">
      <c r="A258" s="15" t="s">
        <v>493</v>
      </c>
      <c r="B258" s="59" t="s">
        <v>178</v>
      </c>
      <c r="C258" s="83">
        <v>0</v>
      </c>
      <c r="D258" s="83">
        <v>0</v>
      </c>
      <c r="E258" s="53">
        <v>0</v>
      </c>
      <c r="F258" s="83">
        <f t="shared" si="46"/>
        <v>0</v>
      </c>
      <c r="G258" s="15" t="s">
        <v>635</v>
      </c>
      <c r="H258" s="58">
        <v>10</v>
      </c>
      <c r="I258" s="15" t="s">
        <v>466</v>
      </c>
      <c r="J258" s="55" t="s">
        <v>399</v>
      </c>
      <c r="K258" s="55" t="s">
        <v>458</v>
      </c>
      <c r="L258" s="56"/>
    </row>
    <row r="259" spans="1:12" s="47" customFormat="1" ht="45" x14ac:dyDescent="0.3">
      <c r="A259" s="15" t="s">
        <v>494</v>
      </c>
      <c r="B259" s="55" t="s">
        <v>176</v>
      </c>
      <c r="C259" s="83">
        <v>0</v>
      </c>
      <c r="D259" s="83">
        <v>2400000</v>
      </c>
      <c r="E259" s="53">
        <v>0</v>
      </c>
      <c r="F259" s="83">
        <f t="shared" si="46"/>
        <v>2400000</v>
      </c>
      <c r="G259" s="15" t="s">
        <v>636</v>
      </c>
      <c r="H259" s="58">
        <v>30</v>
      </c>
      <c r="I259" s="15" t="s">
        <v>470</v>
      </c>
      <c r="J259" s="55" t="s">
        <v>408</v>
      </c>
      <c r="K259" s="55" t="s">
        <v>231</v>
      </c>
      <c r="L259" s="56"/>
    </row>
    <row r="260" spans="1:12" s="47" customFormat="1" ht="45" x14ac:dyDescent="0.3">
      <c r="A260" s="15" t="s">
        <v>495</v>
      </c>
      <c r="B260" s="55" t="s">
        <v>179</v>
      </c>
      <c r="C260" s="83">
        <v>0</v>
      </c>
      <c r="D260" s="83">
        <v>600000</v>
      </c>
      <c r="E260" s="53">
        <v>0</v>
      </c>
      <c r="F260" s="83">
        <f>C260+D260+E260</f>
        <v>600000</v>
      </c>
      <c r="G260" s="15" t="s">
        <v>636</v>
      </c>
      <c r="H260" s="58"/>
      <c r="I260" s="15" t="s">
        <v>134</v>
      </c>
      <c r="J260" s="55" t="s">
        <v>337</v>
      </c>
      <c r="K260" s="55" t="s">
        <v>119</v>
      </c>
      <c r="L260" s="56"/>
    </row>
    <row r="261" spans="1:12" s="47" customFormat="1" ht="45" x14ac:dyDescent="0.3">
      <c r="A261" s="15" t="s">
        <v>496</v>
      </c>
      <c r="B261" s="55" t="s">
        <v>182</v>
      </c>
      <c r="C261" s="53">
        <v>0</v>
      </c>
      <c r="D261" s="53">
        <v>0</v>
      </c>
      <c r="E261" s="53">
        <v>0</v>
      </c>
      <c r="F261" s="83">
        <f t="shared" ref="F261" si="47">C261+D261+E261</f>
        <v>0</v>
      </c>
      <c r="G261" s="15" t="s">
        <v>636</v>
      </c>
      <c r="H261" s="58">
        <v>40</v>
      </c>
      <c r="I261" s="15" t="s">
        <v>181</v>
      </c>
      <c r="J261" s="55" t="s">
        <v>229</v>
      </c>
      <c r="K261" s="55" t="s">
        <v>246</v>
      </c>
      <c r="L261" s="56"/>
    </row>
    <row r="262" spans="1:12" s="47" customFormat="1" ht="47.25" customHeight="1" x14ac:dyDescent="0.3">
      <c r="A262" s="18" t="s">
        <v>497</v>
      </c>
      <c r="B262" s="48" t="s">
        <v>498</v>
      </c>
      <c r="C262" s="63">
        <f>C263+C264+C265+C266+C267+C268</f>
        <v>120000</v>
      </c>
      <c r="D262" s="63">
        <f>D263+D264+D265+D266+D267+D268</f>
        <v>1440000</v>
      </c>
      <c r="E262" s="17">
        <v>0</v>
      </c>
      <c r="F262" s="63">
        <f>F263+F264+F265+F266+F267+F268</f>
        <v>1560000</v>
      </c>
      <c r="G262" s="14" t="s">
        <v>637</v>
      </c>
      <c r="H262" s="73"/>
      <c r="I262" s="14" t="s">
        <v>120</v>
      </c>
      <c r="J262" s="57" t="s">
        <v>471</v>
      </c>
      <c r="K262" s="57" t="s">
        <v>464</v>
      </c>
      <c r="L262" s="50"/>
    </row>
    <row r="263" spans="1:12" s="47" customFormat="1" ht="47.25" customHeight="1" x14ac:dyDescent="0.3">
      <c r="A263" s="15" t="s">
        <v>499</v>
      </c>
      <c r="B263" s="51" t="s">
        <v>64</v>
      </c>
      <c r="C263" s="53">
        <v>0</v>
      </c>
      <c r="D263" s="53">
        <v>0</v>
      </c>
      <c r="E263" s="53">
        <v>0</v>
      </c>
      <c r="F263" s="83">
        <f>C263+D263+E263</f>
        <v>0</v>
      </c>
      <c r="G263" s="52">
        <v>45839</v>
      </c>
      <c r="H263" s="58">
        <v>5</v>
      </c>
      <c r="I263" s="15" t="s">
        <v>229</v>
      </c>
      <c r="J263" s="59" t="s">
        <v>297</v>
      </c>
      <c r="K263" s="55" t="s">
        <v>288</v>
      </c>
      <c r="L263" s="56"/>
    </row>
    <row r="264" spans="1:12" s="47" customFormat="1" ht="47.25" customHeight="1" x14ac:dyDescent="0.3">
      <c r="A264" s="15" t="s">
        <v>500</v>
      </c>
      <c r="B264" s="51" t="s">
        <v>183</v>
      </c>
      <c r="C264" s="53">
        <v>0</v>
      </c>
      <c r="D264" s="53">
        <v>0</v>
      </c>
      <c r="E264" s="53">
        <v>0</v>
      </c>
      <c r="F264" s="83">
        <f t="shared" ref="F264:F268" si="48">C264+D264+E264</f>
        <v>0</v>
      </c>
      <c r="G264" s="112">
        <v>45853</v>
      </c>
      <c r="H264" s="58">
        <v>5</v>
      </c>
      <c r="I264" s="15" t="s">
        <v>125</v>
      </c>
      <c r="J264" s="55" t="s">
        <v>246</v>
      </c>
      <c r="K264" s="55" t="s">
        <v>231</v>
      </c>
      <c r="L264" s="56"/>
    </row>
    <row r="265" spans="1:12" s="47" customFormat="1" ht="47.25" customHeight="1" x14ac:dyDescent="0.3">
      <c r="A265" s="15" t="s">
        <v>501</v>
      </c>
      <c r="B265" s="59" t="s">
        <v>65</v>
      </c>
      <c r="C265" s="83">
        <v>0</v>
      </c>
      <c r="D265" s="83">
        <v>0</v>
      </c>
      <c r="E265" s="53">
        <v>0</v>
      </c>
      <c r="F265" s="83">
        <f t="shared" si="48"/>
        <v>0</v>
      </c>
      <c r="G265" s="112">
        <v>45866</v>
      </c>
      <c r="H265" s="58">
        <v>10</v>
      </c>
      <c r="I265" s="15" t="s">
        <v>466</v>
      </c>
      <c r="J265" s="55" t="s">
        <v>399</v>
      </c>
      <c r="K265" s="55" t="s">
        <v>458</v>
      </c>
      <c r="L265" s="56"/>
    </row>
    <row r="266" spans="1:12" s="47" customFormat="1" ht="47.25" customHeight="1" x14ac:dyDescent="0.3">
      <c r="A266" s="15" t="s">
        <v>502</v>
      </c>
      <c r="B266" s="55" t="s">
        <v>184</v>
      </c>
      <c r="C266" s="83">
        <v>120000</v>
      </c>
      <c r="D266" s="83">
        <v>1200000</v>
      </c>
      <c r="E266" s="53">
        <v>0</v>
      </c>
      <c r="F266" s="83">
        <f t="shared" si="48"/>
        <v>1320000</v>
      </c>
      <c r="G266" s="15" t="s">
        <v>638</v>
      </c>
      <c r="H266" s="58">
        <v>30</v>
      </c>
      <c r="I266" s="15" t="s">
        <v>470</v>
      </c>
      <c r="J266" s="55" t="s">
        <v>408</v>
      </c>
      <c r="K266" s="55" t="s">
        <v>231</v>
      </c>
      <c r="L266" s="56"/>
    </row>
    <row r="267" spans="1:12" s="47" customFormat="1" ht="47.25" customHeight="1" x14ac:dyDescent="0.3">
      <c r="A267" s="15" t="s">
        <v>503</v>
      </c>
      <c r="B267" s="55" t="s">
        <v>185</v>
      </c>
      <c r="C267" s="83">
        <v>0</v>
      </c>
      <c r="D267" s="83">
        <v>240000</v>
      </c>
      <c r="E267" s="53">
        <v>0</v>
      </c>
      <c r="F267" s="83">
        <f t="shared" si="48"/>
        <v>240000</v>
      </c>
      <c r="G267" s="15" t="s">
        <v>638</v>
      </c>
      <c r="H267" s="58"/>
      <c r="I267" s="15" t="s">
        <v>134</v>
      </c>
      <c r="J267" s="55" t="s">
        <v>337</v>
      </c>
      <c r="K267" s="55" t="s">
        <v>119</v>
      </c>
      <c r="L267" s="56"/>
    </row>
    <row r="268" spans="1:12" s="47" customFormat="1" ht="47.25" customHeight="1" x14ac:dyDescent="0.3">
      <c r="A268" s="15" t="s">
        <v>504</v>
      </c>
      <c r="B268" s="55" t="s">
        <v>186</v>
      </c>
      <c r="C268" s="53">
        <v>0</v>
      </c>
      <c r="D268" s="53">
        <v>0</v>
      </c>
      <c r="E268" s="53">
        <v>0</v>
      </c>
      <c r="F268" s="83">
        <f t="shared" si="48"/>
        <v>0</v>
      </c>
      <c r="G268" s="15" t="s">
        <v>638</v>
      </c>
      <c r="H268" s="58">
        <v>40</v>
      </c>
      <c r="I268" s="15" t="s">
        <v>181</v>
      </c>
      <c r="J268" s="55" t="s">
        <v>229</v>
      </c>
      <c r="K268" s="55" t="s">
        <v>246</v>
      </c>
      <c r="L268" s="56"/>
    </row>
    <row r="269" spans="1:12" s="47" customFormat="1" ht="136.5" customHeight="1" x14ac:dyDescent="0.3">
      <c r="A269" s="18" t="s">
        <v>506</v>
      </c>
      <c r="B269" s="48" t="s">
        <v>505</v>
      </c>
      <c r="C269" s="63">
        <f>C270+C271+C272+C273+C274+C275</f>
        <v>50000</v>
      </c>
      <c r="D269" s="63">
        <f>D270+D271+D272+D273+D274+D275</f>
        <v>1150000</v>
      </c>
      <c r="E269" s="17">
        <v>0</v>
      </c>
      <c r="F269" s="63">
        <f>F270+F271+F272+F273+F274+F275</f>
        <v>1200000</v>
      </c>
      <c r="G269" s="14" t="s">
        <v>637</v>
      </c>
      <c r="H269" s="73"/>
      <c r="I269" s="14" t="s">
        <v>120</v>
      </c>
      <c r="J269" s="57" t="s">
        <v>119</v>
      </c>
      <c r="K269" s="57" t="s">
        <v>464</v>
      </c>
      <c r="L269" s="57" t="s">
        <v>467</v>
      </c>
    </row>
    <row r="270" spans="1:12" s="47" customFormat="1" ht="20.25" customHeight="1" x14ac:dyDescent="0.3">
      <c r="A270" s="15" t="s">
        <v>507</v>
      </c>
      <c r="B270" s="51" t="s">
        <v>64</v>
      </c>
      <c r="C270" s="53">
        <v>0</v>
      </c>
      <c r="D270" s="53">
        <v>0</v>
      </c>
      <c r="E270" s="53">
        <v>0</v>
      </c>
      <c r="F270" s="83">
        <f>C270+D270+E270</f>
        <v>0</v>
      </c>
      <c r="G270" s="52">
        <v>45748</v>
      </c>
      <c r="H270" s="58">
        <v>5</v>
      </c>
      <c r="I270" s="15" t="s">
        <v>229</v>
      </c>
      <c r="J270" s="59" t="s">
        <v>297</v>
      </c>
      <c r="K270" s="55" t="s">
        <v>288</v>
      </c>
      <c r="L270" s="56"/>
    </row>
    <row r="271" spans="1:12" s="47" customFormat="1" ht="21.75" customHeight="1" x14ac:dyDescent="0.3">
      <c r="A271" s="15" t="s">
        <v>508</v>
      </c>
      <c r="B271" s="51" t="s">
        <v>183</v>
      </c>
      <c r="C271" s="53">
        <v>0</v>
      </c>
      <c r="D271" s="53">
        <v>0</v>
      </c>
      <c r="E271" s="53">
        <v>0</v>
      </c>
      <c r="F271" s="83">
        <f t="shared" ref="F271:F275" si="49">C271+D271+E271</f>
        <v>0</v>
      </c>
      <c r="G271" s="92">
        <v>45778</v>
      </c>
      <c r="H271" s="58">
        <v>5</v>
      </c>
      <c r="I271" s="15" t="s">
        <v>125</v>
      </c>
      <c r="J271" s="55" t="s">
        <v>246</v>
      </c>
      <c r="K271" s="55" t="s">
        <v>231</v>
      </c>
      <c r="L271" s="56"/>
    </row>
    <row r="272" spans="1:12" s="47" customFormat="1" ht="45" x14ac:dyDescent="0.3">
      <c r="A272" s="15" t="s">
        <v>509</v>
      </c>
      <c r="B272" s="59" t="s">
        <v>65</v>
      </c>
      <c r="C272" s="83">
        <v>0</v>
      </c>
      <c r="D272" s="83">
        <v>0</v>
      </c>
      <c r="E272" s="53">
        <v>0</v>
      </c>
      <c r="F272" s="83">
        <f t="shared" si="49"/>
        <v>0</v>
      </c>
      <c r="G272" s="94">
        <v>45802</v>
      </c>
      <c r="H272" s="58">
        <v>10</v>
      </c>
      <c r="I272" s="15" t="s">
        <v>466</v>
      </c>
      <c r="J272" s="55" t="s">
        <v>399</v>
      </c>
      <c r="K272" s="55" t="s">
        <v>458</v>
      </c>
      <c r="L272" s="56"/>
    </row>
    <row r="273" spans="1:12" s="47" customFormat="1" ht="45" x14ac:dyDescent="0.3">
      <c r="A273" s="15" t="s">
        <v>510</v>
      </c>
      <c r="B273" s="55" t="s">
        <v>184</v>
      </c>
      <c r="C273" s="83">
        <v>0</v>
      </c>
      <c r="D273" s="83">
        <v>1000000</v>
      </c>
      <c r="E273" s="53">
        <v>0</v>
      </c>
      <c r="F273" s="83">
        <f t="shared" si="49"/>
        <v>1000000</v>
      </c>
      <c r="G273" s="15" t="s">
        <v>637</v>
      </c>
      <c r="H273" s="58">
        <v>30</v>
      </c>
      <c r="I273" s="15" t="s">
        <v>465</v>
      </c>
      <c r="J273" s="55" t="s">
        <v>408</v>
      </c>
      <c r="K273" s="55" t="s">
        <v>231</v>
      </c>
      <c r="L273" s="56"/>
    </row>
    <row r="274" spans="1:12" s="47" customFormat="1" ht="45" x14ac:dyDescent="0.3">
      <c r="A274" s="15" t="s">
        <v>511</v>
      </c>
      <c r="B274" s="55" t="s">
        <v>185</v>
      </c>
      <c r="C274" s="83">
        <v>50000</v>
      </c>
      <c r="D274" s="83">
        <v>150000</v>
      </c>
      <c r="E274" s="53">
        <v>0</v>
      </c>
      <c r="F274" s="83">
        <f t="shared" si="49"/>
        <v>200000</v>
      </c>
      <c r="G274" s="15" t="s">
        <v>637</v>
      </c>
      <c r="H274" s="58"/>
      <c r="I274" s="15" t="s">
        <v>134</v>
      </c>
      <c r="J274" s="55" t="s">
        <v>337</v>
      </c>
      <c r="K274" s="55" t="s">
        <v>119</v>
      </c>
      <c r="L274" s="56"/>
    </row>
    <row r="275" spans="1:12" s="47" customFormat="1" ht="45" x14ac:dyDescent="0.3">
      <c r="A275" s="15" t="s">
        <v>512</v>
      </c>
      <c r="B275" s="55" t="s">
        <v>186</v>
      </c>
      <c r="C275" s="53">
        <v>0</v>
      </c>
      <c r="D275" s="53">
        <v>0</v>
      </c>
      <c r="E275" s="53">
        <v>0</v>
      </c>
      <c r="F275" s="83">
        <f t="shared" si="49"/>
        <v>0</v>
      </c>
      <c r="G275" s="15" t="s">
        <v>637</v>
      </c>
      <c r="H275" s="58">
        <v>40</v>
      </c>
      <c r="I275" s="15" t="s">
        <v>181</v>
      </c>
      <c r="J275" s="55" t="s">
        <v>229</v>
      </c>
      <c r="K275" s="55" t="s">
        <v>246</v>
      </c>
      <c r="L275" s="56"/>
    </row>
    <row r="276" spans="1:12" s="47" customFormat="1" ht="51" x14ac:dyDescent="0.3">
      <c r="A276" s="18" t="s">
        <v>513</v>
      </c>
      <c r="B276" s="48" t="s">
        <v>514</v>
      </c>
      <c r="C276" s="63">
        <f>C277+C278+C279+C280+C281+C282</f>
        <v>50000</v>
      </c>
      <c r="D276" s="63">
        <f>D277+D278+D279+D280+D281+D282</f>
        <v>700000</v>
      </c>
      <c r="E276" s="17">
        <v>0</v>
      </c>
      <c r="F276" s="63">
        <f>F277+F278+F279+F280+F281+F282</f>
        <v>750000</v>
      </c>
      <c r="G276" s="14" t="s">
        <v>637</v>
      </c>
      <c r="H276" s="73"/>
      <c r="I276" s="14" t="s">
        <v>120</v>
      </c>
      <c r="J276" s="57" t="s">
        <v>119</v>
      </c>
      <c r="K276" s="57" t="s">
        <v>464</v>
      </c>
      <c r="L276" s="50"/>
    </row>
    <row r="277" spans="1:12" s="47" customFormat="1" ht="20.25" customHeight="1" x14ac:dyDescent="0.3">
      <c r="A277" s="15" t="s">
        <v>515</v>
      </c>
      <c r="B277" s="51" t="s">
        <v>64</v>
      </c>
      <c r="C277" s="53">
        <v>0</v>
      </c>
      <c r="D277" s="53">
        <v>0</v>
      </c>
      <c r="E277" s="53">
        <v>0</v>
      </c>
      <c r="F277" s="83">
        <f>C277+D277+E277</f>
        <v>0</v>
      </c>
      <c r="G277" s="52">
        <v>45748</v>
      </c>
      <c r="H277" s="58">
        <v>5</v>
      </c>
      <c r="I277" s="15" t="s">
        <v>229</v>
      </c>
      <c r="J277" s="59" t="s">
        <v>297</v>
      </c>
      <c r="K277" s="55" t="s">
        <v>288</v>
      </c>
      <c r="L277" s="56"/>
    </row>
    <row r="278" spans="1:12" s="47" customFormat="1" ht="21.75" customHeight="1" x14ac:dyDescent="0.3">
      <c r="A278" s="15" t="s">
        <v>516</v>
      </c>
      <c r="B278" s="51" t="s">
        <v>183</v>
      </c>
      <c r="C278" s="53">
        <v>0</v>
      </c>
      <c r="D278" s="53">
        <v>0</v>
      </c>
      <c r="E278" s="53">
        <v>0</v>
      </c>
      <c r="F278" s="83">
        <f t="shared" ref="F278:F282" si="50">C278+D278+E278</f>
        <v>0</v>
      </c>
      <c r="G278" s="92">
        <v>45778</v>
      </c>
      <c r="H278" s="58">
        <v>5</v>
      </c>
      <c r="I278" s="15" t="s">
        <v>125</v>
      </c>
      <c r="J278" s="55" t="s">
        <v>246</v>
      </c>
      <c r="K278" s="55" t="s">
        <v>231</v>
      </c>
      <c r="L278" s="56"/>
    </row>
    <row r="279" spans="1:12" s="47" customFormat="1" ht="45" x14ac:dyDescent="0.3">
      <c r="A279" s="15" t="s">
        <v>517</v>
      </c>
      <c r="B279" s="59" t="s">
        <v>65</v>
      </c>
      <c r="C279" s="83">
        <v>0</v>
      </c>
      <c r="D279" s="83">
        <v>0</v>
      </c>
      <c r="E279" s="53">
        <v>0</v>
      </c>
      <c r="F279" s="83">
        <f t="shared" si="50"/>
        <v>0</v>
      </c>
      <c r="G279" s="94">
        <v>45802</v>
      </c>
      <c r="H279" s="58">
        <v>10</v>
      </c>
      <c r="I279" s="15" t="s">
        <v>466</v>
      </c>
      <c r="J279" s="55" t="s">
        <v>399</v>
      </c>
      <c r="K279" s="55" t="s">
        <v>458</v>
      </c>
      <c r="L279" s="56"/>
    </row>
    <row r="280" spans="1:12" s="47" customFormat="1" ht="45" x14ac:dyDescent="0.3">
      <c r="A280" s="15" t="s">
        <v>518</v>
      </c>
      <c r="B280" s="55" t="s">
        <v>184</v>
      </c>
      <c r="C280" s="83">
        <v>50000</v>
      </c>
      <c r="D280" s="83">
        <v>600000</v>
      </c>
      <c r="E280" s="53">
        <v>0</v>
      </c>
      <c r="F280" s="83">
        <f t="shared" si="50"/>
        <v>650000</v>
      </c>
      <c r="G280" s="15" t="s">
        <v>637</v>
      </c>
      <c r="H280" s="58">
        <v>30</v>
      </c>
      <c r="I280" s="15" t="s">
        <v>465</v>
      </c>
      <c r="J280" s="55" t="s">
        <v>408</v>
      </c>
      <c r="K280" s="55" t="s">
        <v>231</v>
      </c>
      <c r="L280" s="56"/>
    </row>
    <row r="281" spans="1:12" s="47" customFormat="1" ht="45" x14ac:dyDescent="0.3">
      <c r="A281" s="15" t="s">
        <v>519</v>
      </c>
      <c r="B281" s="55" t="s">
        <v>185</v>
      </c>
      <c r="C281" s="83">
        <v>0</v>
      </c>
      <c r="D281" s="83">
        <v>100000</v>
      </c>
      <c r="E281" s="53">
        <v>0</v>
      </c>
      <c r="F281" s="83">
        <f t="shared" si="50"/>
        <v>100000</v>
      </c>
      <c r="G281" s="15" t="s">
        <v>637</v>
      </c>
      <c r="H281" s="58"/>
      <c r="I281" s="15" t="s">
        <v>134</v>
      </c>
      <c r="J281" s="55" t="s">
        <v>337</v>
      </c>
      <c r="K281" s="55" t="s">
        <v>119</v>
      </c>
      <c r="L281" s="56"/>
    </row>
    <row r="282" spans="1:12" s="47" customFormat="1" ht="45" x14ac:dyDescent="0.3">
      <c r="A282" s="15" t="s">
        <v>520</v>
      </c>
      <c r="B282" s="55" t="s">
        <v>186</v>
      </c>
      <c r="C282" s="53">
        <v>0</v>
      </c>
      <c r="D282" s="53">
        <v>0</v>
      </c>
      <c r="E282" s="53">
        <v>0</v>
      </c>
      <c r="F282" s="83">
        <f t="shared" si="50"/>
        <v>0</v>
      </c>
      <c r="G282" s="15" t="s">
        <v>637</v>
      </c>
      <c r="H282" s="58">
        <v>40</v>
      </c>
      <c r="I282" s="15" t="s">
        <v>181</v>
      </c>
      <c r="J282" s="55" t="s">
        <v>229</v>
      </c>
      <c r="K282" s="55" t="s">
        <v>246</v>
      </c>
      <c r="L282" s="56"/>
    </row>
    <row r="283" spans="1:12" s="47" customFormat="1" ht="51" x14ac:dyDescent="0.3">
      <c r="A283" s="18" t="s">
        <v>521</v>
      </c>
      <c r="B283" s="48" t="s">
        <v>528</v>
      </c>
      <c r="C283" s="63">
        <f>C284+C285+C286+C287+C288+C289</f>
        <v>20000</v>
      </c>
      <c r="D283" s="63">
        <f>D284+D285+D286+D287+D288+D289</f>
        <v>480000</v>
      </c>
      <c r="E283" s="63">
        <v>0</v>
      </c>
      <c r="F283" s="63">
        <f>F284+F285+F286+F287+F288+F289</f>
        <v>500000</v>
      </c>
      <c r="G283" s="14" t="s">
        <v>563</v>
      </c>
      <c r="H283" s="73"/>
      <c r="I283" s="14" t="s">
        <v>120</v>
      </c>
      <c r="J283" s="57" t="s">
        <v>471</v>
      </c>
      <c r="K283" s="57" t="s">
        <v>464</v>
      </c>
      <c r="L283" s="50"/>
    </row>
    <row r="284" spans="1:12" s="47" customFormat="1" ht="20.25" customHeight="1" x14ac:dyDescent="0.3">
      <c r="A284" s="15" t="s">
        <v>522</v>
      </c>
      <c r="B284" s="51" t="s">
        <v>64</v>
      </c>
      <c r="C284" s="53">
        <v>0</v>
      </c>
      <c r="D284" s="53">
        <v>0</v>
      </c>
      <c r="E284" s="53">
        <v>0</v>
      </c>
      <c r="F284" s="83">
        <f>C284+D284+E284</f>
        <v>0</v>
      </c>
      <c r="G284" s="52">
        <v>45809</v>
      </c>
      <c r="H284" s="58">
        <v>5</v>
      </c>
      <c r="I284" s="15" t="s">
        <v>229</v>
      </c>
      <c r="J284" s="59" t="s">
        <v>297</v>
      </c>
      <c r="K284" s="55" t="s">
        <v>288</v>
      </c>
      <c r="L284" s="56"/>
    </row>
    <row r="285" spans="1:12" s="47" customFormat="1" ht="21.75" customHeight="1" x14ac:dyDescent="0.3">
      <c r="A285" s="15" t="s">
        <v>523</v>
      </c>
      <c r="B285" s="51" t="s">
        <v>183</v>
      </c>
      <c r="C285" s="53">
        <v>0</v>
      </c>
      <c r="D285" s="53">
        <v>0</v>
      </c>
      <c r="E285" s="53">
        <v>0</v>
      </c>
      <c r="F285" s="83">
        <f t="shared" ref="F285:F289" si="51">C285+D285+E285</f>
        <v>0</v>
      </c>
      <c r="G285" s="52">
        <v>45809</v>
      </c>
      <c r="H285" s="58">
        <v>5</v>
      </c>
      <c r="I285" s="15" t="s">
        <v>125</v>
      </c>
      <c r="J285" s="55" t="s">
        <v>246</v>
      </c>
      <c r="K285" s="55" t="s">
        <v>231</v>
      </c>
      <c r="L285" s="56"/>
    </row>
    <row r="286" spans="1:12" s="47" customFormat="1" ht="45" x14ac:dyDescent="0.3">
      <c r="A286" s="15" t="s">
        <v>524</v>
      </c>
      <c r="B286" s="59" t="s">
        <v>65</v>
      </c>
      <c r="C286" s="83">
        <v>0</v>
      </c>
      <c r="D286" s="83">
        <v>0</v>
      </c>
      <c r="E286" s="53">
        <v>0</v>
      </c>
      <c r="F286" s="83">
        <f t="shared" si="51"/>
        <v>0</v>
      </c>
      <c r="G286" s="112">
        <v>45828</v>
      </c>
      <c r="H286" s="58">
        <v>10</v>
      </c>
      <c r="I286" s="15" t="s">
        <v>466</v>
      </c>
      <c r="J286" s="55" t="s">
        <v>399</v>
      </c>
      <c r="K286" s="55" t="s">
        <v>458</v>
      </c>
      <c r="L286" s="56"/>
    </row>
    <row r="287" spans="1:12" s="47" customFormat="1" ht="45" x14ac:dyDescent="0.3">
      <c r="A287" s="15" t="s">
        <v>525</v>
      </c>
      <c r="B287" s="55" t="s">
        <v>184</v>
      </c>
      <c r="C287" s="83">
        <v>20000</v>
      </c>
      <c r="D287" s="83">
        <v>380000</v>
      </c>
      <c r="E287" s="83">
        <v>0</v>
      </c>
      <c r="F287" s="83">
        <f t="shared" si="51"/>
        <v>400000</v>
      </c>
      <c r="G287" s="15" t="s">
        <v>563</v>
      </c>
      <c r="H287" s="58">
        <v>30</v>
      </c>
      <c r="I287" s="15" t="s">
        <v>470</v>
      </c>
      <c r="J287" s="55" t="s">
        <v>408</v>
      </c>
      <c r="K287" s="55" t="s">
        <v>231</v>
      </c>
      <c r="L287" s="56"/>
    </row>
    <row r="288" spans="1:12" s="47" customFormat="1" ht="45" x14ac:dyDescent="0.3">
      <c r="A288" s="15" t="s">
        <v>526</v>
      </c>
      <c r="B288" s="55" t="s">
        <v>185</v>
      </c>
      <c r="C288" s="83">
        <v>0</v>
      </c>
      <c r="D288" s="83">
        <v>100000</v>
      </c>
      <c r="E288" s="83">
        <v>0</v>
      </c>
      <c r="F288" s="83">
        <f t="shared" si="51"/>
        <v>100000</v>
      </c>
      <c r="G288" s="15" t="s">
        <v>563</v>
      </c>
      <c r="H288" s="58">
        <v>5</v>
      </c>
      <c r="I288" s="15" t="s">
        <v>134</v>
      </c>
      <c r="J288" s="55" t="s">
        <v>337</v>
      </c>
      <c r="K288" s="55" t="s">
        <v>119</v>
      </c>
      <c r="L288" s="56"/>
    </row>
    <row r="289" spans="1:12" s="47" customFormat="1" ht="45" x14ac:dyDescent="0.3">
      <c r="A289" s="15" t="s">
        <v>527</v>
      </c>
      <c r="B289" s="55" t="s">
        <v>186</v>
      </c>
      <c r="C289" s="53">
        <v>0</v>
      </c>
      <c r="D289" s="53">
        <v>0</v>
      </c>
      <c r="E289" s="53">
        <v>0</v>
      </c>
      <c r="F289" s="83">
        <f t="shared" si="51"/>
        <v>0</v>
      </c>
      <c r="G289" s="15" t="s">
        <v>563</v>
      </c>
      <c r="H289" s="58">
        <v>40</v>
      </c>
      <c r="I289" s="15" t="s">
        <v>470</v>
      </c>
      <c r="J289" s="55" t="s">
        <v>229</v>
      </c>
      <c r="K289" s="55" t="s">
        <v>246</v>
      </c>
      <c r="L289" s="56"/>
    </row>
    <row r="290" spans="1:12" s="47" customFormat="1" ht="102" x14ac:dyDescent="0.3">
      <c r="A290" s="18" t="s">
        <v>529</v>
      </c>
      <c r="B290" s="48" t="s">
        <v>661</v>
      </c>
      <c r="C290" s="63">
        <f>C291+C292+C293+C294+C295+C296</f>
        <v>50000</v>
      </c>
      <c r="D290" s="63">
        <f>D291+D292+D293+D294+D295+D296</f>
        <v>600000</v>
      </c>
      <c r="E290" s="63">
        <v>0</v>
      </c>
      <c r="F290" s="63">
        <f>F291+F292+F293+F294+F295+F296</f>
        <v>650000</v>
      </c>
      <c r="G290" s="14" t="s">
        <v>563</v>
      </c>
      <c r="H290" s="73"/>
      <c r="I290" s="14" t="s">
        <v>120</v>
      </c>
      <c r="J290" s="57" t="s">
        <v>471</v>
      </c>
      <c r="K290" s="57" t="s">
        <v>464</v>
      </c>
      <c r="L290" s="57" t="s">
        <v>662</v>
      </c>
    </row>
    <row r="291" spans="1:12" s="47" customFormat="1" ht="20.25" customHeight="1" x14ac:dyDescent="0.3">
      <c r="A291" s="15" t="s">
        <v>530</v>
      </c>
      <c r="B291" s="51" t="s">
        <v>64</v>
      </c>
      <c r="C291" s="53">
        <v>0</v>
      </c>
      <c r="D291" s="53">
        <v>0</v>
      </c>
      <c r="E291" s="53">
        <v>0</v>
      </c>
      <c r="F291" s="83">
        <f>C291+D291+E291</f>
        <v>0</v>
      </c>
      <c r="G291" s="52">
        <v>45809</v>
      </c>
      <c r="H291" s="58">
        <v>5</v>
      </c>
      <c r="I291" s="15" t="s">
        <v>229</v>
      </c>
      <c r="J291" s="59" t="s">
        <v>297</v>
      </c>
      <c r="K291" s="55" t="s">
        <v>288</v>
      </c>
      <c r="L291" s="56"/>
    </row>
    <row r="292" spans="1:12" s="47" customFormat="1" ht="21.75" customHeight="1" x14ac:dyDescent="0.3">
      <c r="A292" s="15" t="s">
        <v>531</v>
      </c>
      <c r="B292" s="51" t="s">
        <v>183</v>
      </c>
      <c r="C292" s="53">
        <v>0</v>
      </c>
      <c r="D292" s="53">
        <v>0</v>
      </c>
      <c r="E292" s="53">
        <v>0</v>
      </c>
      <c r="F292" s="83">
        <f t="shared" ref="F292:F296" si="52">C292+D292+E292</f>
        <v>0</v>
      </c>
      <c r="G292" s="52">
        <v>45809</v>
      </c>
      <c r="H292" s="58">
        <v>10</v>
      </c>
      <c r="I292" s="15" t="s">
        <v>125</v>
      </c>
      <c r="J292" s="55" t="s">
        <v>246</v>
      </c>
      <c r="K292" s="55" t="s">
        <v>231</v>
      </c>
      <c r="L292" s="56"/>
    </row>
    <row r="293" spans="1:12" s="47" customFormat="1" ht="45" x14ac:dyDescent="0.3">
      <c r="A293" s="15" t="s">
        <v>532</v>
      </c>
      <c r="B293" s="59" t="s">
        <v>65</v>
      </c>
      <c r="C293" s="83">
        <v>0</v>
      </c>
      <c r="D293" s="83">
        <v>0</v>
      </c>
      <c r="E293" s="53">
        <v>0</v>
      </c>
      <c r="F293" s="83">
        <f t="shared" si="52"/>
        <v>0</v>
      </c>
      <c r="G293" s="112">
        <v>45828</v>
      </c>
      <c r="H293" s="58">
        <v>25</v>
      </c>
      <c r="I293" s="15" t="s">
        <v>466</v>
      </c>
      <c r="J293" s="55" t="s">
        <v>399</v>
      </c>
      <c r="K293" s="55" t="s">
        <v>458</v>
      </c>
      <c r="L293" s="56"/>
    </row>
    <row r="294" spans="1:12" s="47" customFormat="1" ht="45" x14ac:dyDescent="0.3">
      <c r="A294" s="15" t="s">
        <v>533</v>
      </c>
      <c r="B294" s="55" t="s">
        <v>184</v>
      </c>
      <c r="C294" s="83">
        <v>50000</v>
      </c>
      <c r="D294" s="83">
        <v>500000</v>
      </c>
      <c r="E294" s="83">
        <v>0</v>
      </c>
      <c r="F294" s="83">
        <f t="shared" si="52"/>
        <v>550000</v>
      </c>
      <c r="G294" s="15" t="s">
        <v>563</v>
      </c>
      <c r="H294" s="58">
        <v>30</v>
      </c>
      <c r="I294" s="15" t="s">
        <v>470</v>
      </c>
      <c r="J294" s="55" t="s">
        <v>408</v>
      </c>
      <c r="K294" s="55" t="s">
        <v>231</v>
      </c>
      <c r="L294" s="56"/>
    </row>
    <row r="295" spans="1:12" s="47" customFormat="1" ht="45" x14ac:dyDescent="0.3">
      <c r="A295" s="15" t="s">
        <v>534</v>
      </c>
      <c r="B295" s="55" t="s">
        <v>185</v>
      </c>
      <c r="C295" s="83">
        <v>0</v>
      </c>
      <c r="D295" s="83">
        <v>100000</v>
      </c>
      <c r="E295" s="83">
        <v>0</v>
      </c>
      <c r="F295" s="83">
        <f t="shared" si="52"/>
        <v>100000</v>
      </c>
      <c r="G295" s="15" t="s">
        <v>563</v>
      </c>
      <c r="H295" s="58">
        <v>2</v>
      </c>
      <c r="I295" s="15" t="s">
        <v>134</v>
      </c>
      <c r="J295" s="55" t="s">
        <v>337</v>
      </c>
      <c r="K295" s="55" t="s">
        <v>119</v>
      </c>
      <c r="L295" s="56"/>
    </row>
    <row r="296" spans="1:12" s="47" customFormat="1" ht="45" x14ac:dyDescent="0.3">
      <c r="A296" s="15" t="s">
        <v>535</v>
      </c>
      <c r="B296" s="55" t="s">
        <v>186</v>
      </c>
      <c r="C296" s="53">
        <v>0</v>
      </c>
      <c r="D296" s="53">
        <v>0</v>
      </c>
      <c r="E296" s="53">
        <v>0</v>
      </c>
      <c r="F296" s="83">
        <f t="shared" si="52"/>
        <v>0</v>
      </c>
      <c r="G296" s="15" t="s">
        <v>563</v>
      </c>
      <c r="H296" s="58">
        <v>15</v>
      </c>
      <c r="I296" s="15" t="s">
        <v>470</v>
      </c>
      <c r="J296" s="55" t="s">
        <v>229</v>
      </c>
      <c r="K296" s="55" t="s">
        <v>246</v>
      </c>
      <c r="L296" s="56"/>
    </row>
    <row r="297" spans="1:12" s="47" customFormat="1" ht="51" x14ac:dyDescent="0.3">
      <c r="A297" s="18" t="s">
        <v>536</v>
      </c>
      <c r="B297" s="48" t="s">
        <v>639</v>
      </c>
      <c r="C297" s="63">
        <v>100000</v>
      </c>
      <c r="D297" s="63">
        <v>300000</v>
      </c>
      <c r="E297" s="63">
        <v>0</v>
      </c>
      <c r="F297" s="63">
        <f>F298+F299+F300+F301+F302+F303</f>
        <v>400000</v>
      </c>
      <c r="G297" s="14" t="s">
        <v>640</v>
      </c>
      <c r="H297" s="73"/>
      <c r="I297" s="14" t="s">
        <v>120</v>
      </c>
      <c r="J297" s="57" t="s">
        <v>119</v>
      </c>
      <c r="K297" s="57" t="s">
        <v>464</v>
      </c>
      <c r="L297" s="50"/>
    </row>
    <row r="298" spans="1:12" s="47" customFormat="1" ht="20.25" customHeight="1" x14ac:dyDescent="0.3">
      <c r="A298" s="15" t="s">
        <v>537</v>
      </c>
      <c r="B298" s="51" t="s">
        <v>64</v>
      </c>
      <c r="C298" s="53">
        <v>0</v>
      </c>
      <c r="D298" s="53">
        <v>0</v>
      </c>
      <c r="E298" s="53">
        <v>0</v>
      </c>
      <c r="F298" s="83">
        <f>C298+D298+E298</f>
        <v>0</v>
      </c>
      <c r="G298" s="52">
        <v>45809</v>
      </c>
      <c r="H298" s="58">
        <v>20</v>
      </c>
      <c r="I298" s="15" t="s">
        <v>229</v>
      </c>
      <c r="J298" s="59" t="s">
        <v>297</v>
      </c>
      <c r="K298" s="55" t="s">
        <v>288</v>
      </c>
      <c r="L298" s="56"/>
    </row>
    <row r="299" spans="1:12" s="47" customFormat="1" ht="21.75" customHeight="1" x14ac:dyDescent="0.3">
      <c r="A299" s="15" t="s">
        <v>538</v>
      </c>
      <c r="B299" s="51" t="s">
        <v>183</v>
      </c>
      <c r="C299" s="53">
        <v>0</v>
      </c>
      <c r="D299" s="53">
        <v>0</v>
      </c>
      <c r="E299" s="53">
        <v>0</v>
      </c>
      <c r="F299" s="83">
        <f t="shared" ref="F299:F303" si="53">C299+D299+E299</f>
        <v>0</v>
      </c>
      <c r="G299" s="52">
        <v>45809</v>
      </c>
      <c r="H299" s="58">
        <v>10</v>
      </c>
      <c r="I299" s="15" t="s">
        <v>125</v>
      </c>
      <c r="J299" s="55" t="s">
        <v>246</v>
      </c>
      <c r="K299" s="55" t="s">
        <v>231</v>
      </c>
      <c r="L299" s="56"/>
    </row>
    <row r="300" spans="1:12" s="47" customFormat="1" ht="45" x14ac:dyDescent="0.3">
      <c r="A300" s="15" t="s">
        <v>539</v>
      </c>
      <c r="B300" s="59" t="s">
        <v>65</v>
      </c>
      <c r="C300" s="83">
        <v>0</v>
      </c>
      <c r="D300" s="83">
        <v>0</v>
      </c>
      <c r="E300" s="53">
        <v>0</v>
      </c>
      <c r="F300" s="83">
        <f t="shared" si="53"/>
        <v>0</v>
      </c>
      <c r="G300" s="112">
        <v>45838</v>
      </c>
      <c r="H300" s="58">
        <v>20</v>
      </c>
      <c r="I300" s="15" t="s">
        <v>466</v>
      </c>
      <c r="J300" s="55" t="s">
        <v>399</v>
      </c>
      <c r="K300" s="55" t="s">
        <v>458</v>
      </c>
      <c r="L300" s="56"/>
    </row>
    <row r="301" spans="1:12" s="47" customFormat="1" ht="30" x14ac:dyDescent="0.3">
      <c r="A301" s="15" t="s">
        <v>540</v>
      </c>
      <c r="B301" s="55" t="s">
        <v>184</v>
      </c>
      <c r="C301" s="83">
        <v>100000</v>
      </c>
      <c r="D301" s="83">
        <v>250000</v>
      </c>
      <c r="E301" s="83">
        <v>0</v>
      </c>
      <c r="F301" s="83">
        <f t="shared" si="53"/>
        <v>350000</v>
      </c>
      <c r="G301" s="92">
        <v>45839</v>
      </c>
      <c r="H301" s="58">
        <v>25</v>
      </c>
      <c r="I301" s="15" t="s">
        <v>465</v>
      </c>
      <c r="J301" s="55" t="s">
        <v>408</v>
      </c>
      <c r="K301" s="55" t="s">
        <v>231</v>
      </c>
      <c r="L301" s="56"/>
    </row>
    <row r="302" spans="1:12" s="47" customFormat="1" ht="45" x14ac:dyDescent="0.3">
      <c r="A302" s="15" t="s">
        <v>541</v>
      </c>
      <c r="B302" s="55" t="s">
        <v>185</v>
      </c>
      <c r="C302" s="83">
        <v>0</v>
      </c>
      <c r="D302" s="83">
        <v>50000</v>
      </c>
      <c r="E302" s="83">
        <v>0</v>
      </c>
      <c r="F302" s="83">
        <f t="shared" si="53"/>
        <v>50000</v>
      </c>
      <c r="G302" s="15" t="s">
        <v>641</v>
      </c>
      <c r="H302" s="58">
        <v>15</v>
      </c>
      <c r="I302" s="15" t="s">
        <v>134</v>
      </c>
      <c r="J302" s="55" t="s">
        <v>337</v>
      </c>
      <c r="K302" s="55" t="s">
        <v>119</v>
      </c>
      <c r="L302" s="56"/>
    </row>
    <row r="303" spans="1:12" s="47" customFormat="1" ht="30" x14ac:dyDescent="0.3">
      <c r="A303" s="15" t="s">
        <v>542</v>
      </c>
      <c r="B303" s="55" t="s">
        <v>186</v>
      </c>
      <c r="C303" s="53">
        <v>0</v>
      </c>
      <c r="D303" s="53">
        <v>0</v>
      </c>
      <c r="E303" s="53">
        <v>0</v>
      </c>
      <c r="F303" s="83">
        <f t="shared" si="53"/>
        <v>0</v>
      </c>
      <c r="G303" s="112">
        <v>45960</v>
      </c>
      <c r="H303" s="58">
        <v>10</v>
      </c>
      <c r="I303" s="15" t="s">
        <v>181</v>
      </c>
      <c r="J303" s="55" t="s">
        <v>229</v>
      </c>
      <c r="K303" s="55" t="s">
        <v>246</v>
      </c>
      <c r="L303" s="56"/>
    </row>
    <row r="304" spans="1:12" s="47" customFormat="1" ht="63.75" x14ac:dyDescent="0.3">
      <c r="A304" s="18" t="s">
        <v>543</v>
      </c>
      <c r="B304" s="48" t="s">
        <v>550</v>
      </c>
      <c r="C304" s="63">
        <f>C305+C306+C307+C308+C309+C310</f>
        <v>50000</v>
      </c>
      <c r="D304" s="63">
        <f>D305+D306+D307+D308+D309+D310</f>
        <v>750000</v>
      </c>
      <c r="E304" s="63">
        <v>0</v>
      </c>
      <c r="F304" s="63">
        <f>F305+F306+F307+F308+F309+F310</f>
        <v>800000</v>
      </c>
      <c r="G304" s="14" t="s">
        <v>631</v>
      </c>
      <c r="H304" s="73"/>
      <c r="I304" s="14" t="s">
        <v>120</v>
      </c>
      <c r="J304" s="57" t="s">
        <v>471</v>
      </c>
      <c r="K304" s="57" t="s">
        <v>464</v>
      </c>
      <c r="L304" s="57" t="s">
        <v>660</v>
      </c>
    </row>
    <row r="305" spans="1:12" s="47" customFormat="1" ht="20.25" customHeight="1" x14ac:dyDescent="0.3">
      <c r="A305" s="15" t="s">
        <v>544</v>
      </c>
      <c r="B305" s="51" t="s">
        <v>64</v>
      </c>
      <c r="C305" s="53">
        <v>0</v>
      </c>
      <c r="D305" s="53">
        <v>0</v>
      </c>
      <c r="E305" s="53">
        <v>0</v>
      </c>
      <c r="F305" s="83">
        <f>C305+D305+E305</f>
        <v>0</v>
      </c>
      <c r="G305" s="52">
        <v>45708</v>
      </c>
      <c r="H305" s="58">
        <v>5</v>
      </c>
      <c r="I305" s="15" t="s">
        <v>229</v>
      </c>
      <c r="J305" s="59" t="s">
        <v>297</v>
      </c>
      <c r="K305" s="55" t="s">
        <v>288</v>
      </c>
      <c r="L305" s="56"/>
    </row>
    <row r="306" spans="1:12" s="47" customFormat="1" ht="21.75" customHeight="1" x14ac:dyDescent="0.3">
      <c r="A306" s="15" t="s">
        <v>545</v>
      </c>
      <c r="B306" s="51" t="s">
        <v>183</v>
      </c>
      <c r="C306" s="53">
        <v>0</v>
      </c>
      <c r="D306" s="53">
        <v>0</v>
      </c>
      <c r="E306" s="53">
        <v>0</v>
      </c>
      <c r="F306" s="83">
        <f t="shared" ref="F306:F310" si="54">C306+D306+E306</f>
        <v>0</v>
      </c>
      <c r="G306" s="112">
        <v>45713</v>
      </c>
      <c r="H306" s="58">
        <v>5</v>
      </c>
      <c r="I306" s="15" t="s">
        <v>125</v>
      </c>
      <c r="J306" s="55" t="s">
        <v>246</v>
      </c>
      <c r="K306" s="55" t="s">
        <v>231</v>
      </c>
      <c r="L306" s="56"/>
    </row>
    <row r="307" spans="1:12" s="47" customFormat="1" ht="45" x14ac:dyDescent="0.3">
      <c r="A307" s="15" t="s">
        <v>546</v>
      </c>
      <c r="B307" s="59" t="s">
        <v>65</v>
      </c>
      <c r="C307" s="83">
        <v>0</v>
      </c>
      <c r="D307" s="83">
        <v>0</v>
      </c>
      <c r="E307" s="53">
        <v>0</v>
      </c>
      <c r="F307" s="83">
        <f t="shared" si="54"/>
        <v>0</v>
      </c>
      <c r="G307" s="15" t="s">
        <v>642</v>
      </c>
      <c r="H307" s="58">
        <v>10</v>
      </c>
      <c r="I307" s="15" t="s">
        <v>466</v>
      </c>
      <c r="J307" s="55" t="s">
        <v>399</v>
      </c>
      <c r="K307" s="55" t="s">
        <v>458</v>
      </c>
      <c r="L307" s="56"/>
    </row>
    <row r="308" spans="1:12" s="47" customFormat="1" ht="45" x14ac:dyDescent="0.3">
      <c r="A308" s="15" t="s">
        <v>547</v>
      </c>
      <c r="B308" s="55" t="s">
        <v>184</v>
      </c>
      <c r="C308" s="83">
        <v>50000</v>
      </c>
      <c r="D308" s="83">
        <v>700000</v>
      </c>
      <c r="E308" s="83">
        <v>0</v>
      </c>
      <c r="F308" s="83">
        <f t="shared" si="54"/>
        <v>750000</v>
      </c>
      <c r="G308" s="15" t="s">
        <v>642</v>
      </c>
      <c r="H308" s="58">
        <v>30</v>
      </c>
      <c r="I308" s="15" t="s">
        <v>470</v>
      </c>
      <c r="J308" s="55" t="s">
        <v>408</v>
      </c>
      <c r="K308" s="55" t="s">
        <v>231</v>
      </c>
      <c r="L308" s="56"/>
    </row>
    <row r="309" spans="1:12" s="47" customFormat="1" ht="45" x14ac:dyDescent="0.3">
      <c r="A309" s="15" t="s">
        <v>548</v>
      </c>
      <c r="B309" s="55" t="s">
        <v>185</v>
      </c>
      <c r="C309" s="83">
        <v>0</v>
      </c>
      <c r="D309" s="83">
        <v>50000</v>
      </c>
      <c r="E309" s="83">
        <v>0</v>
      </c>
      <c r="F309" s="83">
        <f t="shared" si="54"/>
        <v>50000</v>
      </c>
      <c r="G309" s="15" t="s">
        <v>642</v>
      </c>
      <c r="H309" s="58">
        <v>5</v>
      </c>
      <c r="I309" s="15" t="s">
        <v>134</v>
      </c>
      <c r="J309" s="55" t="s">
        <v>337</v>
      </c>
      <c r="K309" s="55" t="s">
        <v>119</v>
      </c>
      <c r="L309" s="56"/>
    </row>
    <row r="310" spans="1:12" s="47" customFormat="1" ht="45" x14ac:dyDescent="0.3">
      <c r="A310" s="15" t="s">
        <v>549</v>
      </c>
      <c r="B310" s="55" t="s">
        <v>186</v>
      </c>
      <c r="C310" s="53">
        <v>0</v>
      </c>
      <c r="D310" s="53">
        <v>0</v>
      </c>
      <c r="E310" s="53">
        <v>0</v>
      </c>
      <c r="F310" s="83">
        <f t="shared" si="54"/>
        <v>0</v>
      </c>
      <c r="G310" s="15" t="s">
        <v>642</v>
      </c>
      <c r="H310" s="58">
        <v>40</v>
      </c>
      <c r="I310" s="15" t="s">
        <v>470</v>
      </c>
      <c r="J310" s="55" t="s">
        <v>229</v>
      </c>
      <c r="K310" s="55" t="s">
        <v>246</v>
      </c>
      <c r="L310" s="56"/>
    </row>
    <row r="311" spans="1:12" ht="51" x14ac:dyDescent="0.3">
      <c r="A311" s="17" t="s">
        <v>552</v>
      </c>
      <c r="B311" s="48" t="s">
        <v>553</v>
      </c>
      <c r="C311" s="88">
        <f>C312+C313+C314+C315+C316+C317</f>
        <v>50000</v>
      </c>
      <c r="D311" s="88">
        <f>D312+D313+D314+D315+D316+D317</f>
        <v>2200000</v>
      </c>
      <c r="E311" s="75">
        <v>0</v>
      </c>
      <c r="F311" s="88">
        <f>F312+F313+F314+F315+F316+F317</f>
        <v>2250000</v>
      </c>
      <c r="G311" s="14" t="s">
        <v>640</v>
      </c>
      <c r="H311" s="73"/>
      <c r="I311" s="14" t="s">
        <v>120</v>
      </c>
      <c r="J311" s="57" t="s">
        <v>119</v>
      </c>
      <c r="K311" s="57" t="s">
        <v>464</v>
      </c>
      <c r="L311" s="57" t="s">
        <v>560</v>
      </c>
    </row>
    <row r="312" spans="1:12" ht="15.75" x14ac:dyDescent="0.3">
      <c r="A312" s="15" t="s">
        <v>554</v>
      </c>
      <c r="B312" s="51" t="s">
        <v>64</v>
      </c>
      <c r="C312" s="53">
        <v>0</v>
      </c>
      <c r="D312" s="53">
        <v>0</v>
      </c>
      <c r="E312" s="53">
        <v>0</v>
      </c>
      <c r="F312" s="53">
        <f>C312+D312+E312</f>
        <v>0</v>
      </c>
      <c r="G312" s="52">
        <v>45809</v>
      </c>
      <c r="H312" s="58">
        <v>5</v>
      </c>
      <c r="I312" s="15" t="s">
        <v>229</v>
      </c>
      <c r="J312" s="59" t="s">
        <v>297</v>
      </c>
      <c r="K312" s="55" t="s">
        <v>288</v>
      </c>
    </row>
    <row r="313" spans="1:12" ht="30" x14ac:dyDescent="0.3">
      <c r="A313" s="15" t="s">
        <v>555</v>
      </c>
      <c r="B313" s="51" t="s">
        <v>177</v>
      </c>
      <c r="C313" s="53">
        <v>0</v>
      </c>
      <c r="D313" s="53">
        <v>0</v>
      </c>
      <c r="E313" s="53">
        <v>0</v>
      </c>
      <c r="F313" s="53">
        <f t="shared" ref="F313:F317" si="55">C313+D313+E313</f>
        <v>0</v>
      </c>
      <c r="G313" s="52">
        <v>45809</v>
      </c>
      <c r="H313" s="58">
        <v>5</v>
      </c>
      <c r="I313" s="15" t="s">
        <v>125</v>
      </c>
      <c r="J313" s="55" t="s">
        <v>246</v>
      </c>
      <c r="K313" s="55" t="s">
        <v>231</v>
      </c>
    </row>
    <row r="314" spans="1:12" ht="45" x14ac:dyDescent="0.3">
      <c r="A314" s="15" t="s">
        <v>556</v>
      </c>
      <c r="B314" s="59" t="s">
        <v>178</v>
      </c>
      <c r="C314" s="83">
        <v>0</v>
      </c>
      <c r="D314" s="83">
        <v>0</v>
      </c>
      <c r="E314" s="53">
        <v>0</v>
      </c>
      <c r="F314" s="53">
        <f t="shared" si="55"/>
        <v>0</v>
      </c>
      <c r="G314" s="112">
        <v>45828</v>
      </c>
      <c r="H314" s="58">
        <v>10</v>
      </c>
      <c r="I314" s="15" t="s">
        <v>466</v>
      </c>
      <c r="J314" s="55" t="s">
        <v>399</v>
      </c>
      <c r="K314" s="55" t="s">
        <v>458</v>
      </c>
    </row>
    <row r="315" spans="1:12" ht="45" x14ac:dyDescent="0.3">
      <c r="A315" s="15" t="s">
        <v>557</v>
      </c>
      <c r="B315" s="55" t="s">
        <v>176</v>
      </c>
      <c r="C315" s="83">
        <v>50000</v>
      </c>
      <c r="D315" s="83">
        <v>2000000</v>
      </c>
      <c r="E315" s="53">
        <v>0</v>
      </c>
      <c r="F315" s="53">
        <f t="shared" si="55"/>
        <v>2050000</v>
      </c>
      <c r="G315" s="15" t="s">
        <v>641</v>
      </c>
      <c r="H315" s="58">
        <v>30</v>
      </c>
      <c r="I315" s="15" t="s">
        <v>470</v>
      </c>
      <c r="J315" s="55" t="s">
        <v>408</v>
      </c>
      <c r="K315" s="55" t="s">
        <v>231</v>
      </c>
    </row>
    <row r="316" spans="1:12" ht="45" x14ac:dyDescent="0.3">
      <c r="A316" s="15" t="s">
        <v>558</v>
      </c>
      <c r="B316" s="55" t="s">
        <v>179</v>
      </c>
      <c r="C316" s="83">
        <v>0</v>
      </c>
      <c r="D316" s="83">
        <v>200000</v>
      </c>
      <c r="E316" s="53">
        <v>0</v>
      </c>
      <c r="F316" s="53">
        <f t="shared" si="55"/>
        <v>200000</v>
      </c>
      <c r="G316" s="15" t="s">
        <v>641</v>
      </c>
      <c r="H316" s="58"/>
      <c r="I316" s="15" t="s">
        <v>134</v>
      </c>
      <c r="J316" s="55" t="s">
        <v>337</v>
      </c>
      <c r="K316" s="55" t="s">
        <v>119</v>
      </c>
    </row>
    <row r="317" spans="1:12" ht="30" x14ac:dyDescent="0.3">
      <c r="A317" s="15" t="s">
        <v>559</v>
      </c>
      <c r="B317" s="55" t="s">
        <v>182</v>
      </c>
      <c r="C317" s="53">
        <v>0</v>
      </c>
      <c r="D317" s="53">
        <v>0</v>
      </c>
      <c r="E317" s="53">
        <v>0</v>
      </c>
      <c r="F317" s="53">
        <f t="shared" si="55"/>
        <v>0</v>
      </c>
      <c r="G317" s="112">
        <v>45960</v>
      </c>
      <c r="H317" s="58">
        <v>40</v>
      </c>
      <c r="I317" s="15" t="s">
        <v>470</v>
      </c>
      <c r="J317" s="55" t="s">
        <v>229</v>
      </c>
      <c r="K317" s="55" t="s">
        <v>246</v>
      </c>
    </row>
    <row r="318" spans="1:12" s="126" customFormat="1" ht="26.25" customHeight="1" x14ac:dyDescent="0.25">
      <c r="A318" s="120"/>
      <c r="B318" s="100" t="s">
        <v>643</v>
      </c>
      <c r="C318" s="127">
        <f>C311+C304+C297+C290+C283+C276+C269+C262+C255+C248+C241+C234</f>
        <v>490000</v>
      </c>
      <c r="D318" s="128">
        <f>D311+D304+D297+D290+D283+D276+D269+D262+D255+D248+D241+D234</f>
        <v>19620000</v>
      </c>
      <c r="E318" s="121"/>
      <c r="F318" s="129">
        <f>F311+F304+F297+F290+F283+F276+F269+F262+F255+F248+F241+F234</f>
        <v>20110000</v>
      </c>
      <c r="G318" s="122"/>
      <c r="H318" s="123"/>
      <c r="I318" s="124"/>
      <c r="J318" s="125"/>
      <c r="K318" s="125"/>
    </row>
    <row r="319" spans="1:12" s="141" customFormat="1" ht="42.75" customHeight="1" x14ac:dyDescent="0.25">
      <c r="A319" s="132"/>
      <c r="B319" s="133" t="s">
        <v>39</v>
      </c>
      <c r="C319" s="134"/>
      <c r="D319" s="135"/>
      <c r="E319" s="135"/>
      <c r="F319" s="136">
        <f>F318+F229+F188+F136</f>
        <v>39010000</v>
      </c>
      <c r="G319" s="137"/>
      <c r="H319" s="138"/>
      <c r="I319" s="139"/>
      <c r="J319" s="140"/>
      <c r="K319" s="140"/>
    </row>
    <row r="320" spans="1:12" x14ac:dyDescent="0.25">
      <c r="C320" s="4"/>
      <c r="E320" s="4"/>
    </row>
    <row r="321" spans="2:11" x14ac:dyDescent="0.25">
      <c r="C321" s="4"/>
      <c r="E321" s="4"/>
    </row>
    <row r="325" spans="2:11" ht="22.5" x14ac:dyDescent="0.45">
      <c r="B325" s="130" t="s">
        <v>647</v>
      </c>
      <c r="E325" s="130"/>
      <c r="G325" s="130" t="s">
        <v>645</v>
      </c>
      <c r="J325" s="6"/>
      <c r="K325" s="6"/>
    </row>
    <row r="331" spans="2:11" ht="19.5" x14ac:dyDescent="0.4">
      <c r="B331" s="131" t="s">
        <v>644</v>
      </c>
      <c r="G331" s="131" t="s">
        <v>683</v>
      </c>
    </row>
  </sheetData>
  <mergeCells count="15">
    <mergeCell ref="A1:M1"/>
    <mergeCell ref="J4:J6"/>
    <mergeCell ref="A4:A6"/>
    <mergeCell ref="B4:B6"/>
    <mergeCell ref="H4:H6"/>
    <mergeCell ref="I4:I6"/>
    <mergeCell ref="F4:F6"/>
    <mergeCell ref="K4:K6"/>
    <mergeCell ref="L4:L6"/>
    <mergeCell ref="C4:E4"/>
    <mergeCell ref="C5:E5"/>
    <mergeCell ref="G4:G6"/>
    <mergeCell ref="B2:B3"/>
    <mergeCell ref="C2:I3"/>
    <mergeCell ref="J2:K3"/>
  </mergeCells>
  <phoneticPr fontId="3" type="noConversion"/>
  <pageMargins left="0.7" right="0.7" top="0.75" bottom="0.75" header="0.3" footer="0.3"/>
  <pageSetup paperSize="9"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PTA 2025 RA-JLB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Rodrigue A. A. Mahunan ATTIOGBE  [ SBIR ]</cp:lastModifiedBy>
  <dcterms:created xsi:type="dcterms:W3CDTF">2023-11-28T14:01:47Z</dcterms:created>
  <dcterms:modified xsi:type="dcterms:W3CDTF">2025-06-29T21:45:13Z</dcterms:modified>
</cp:coreProperties>
</file>